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jkova\.praetor\docs\125b66aa\Tracked\081179c0-2767-46fb-b70c-e0abfc2885b5\2119a83d-962b-4c73-87a3-1542f3cede67\"/>
    </mc:Choice>
  </mc:AlternateContent>
  <xr:revisionPtr revIDLastSave="0" documentId="13_ncr:1_{2CA399A6-3205-49D4-B43E-C9E46029474F}" xr6:coauthVersionLast="47" xr6:coauthVersionMax="47" xr10:uidLastSave="{00000000-0000-0000-0000-000000000000}"/>
  <bookViews>
    <workbookView xWindow="-120" yWindow="-120" windowWidth="29040" windowHeight="15840" firstSheet="1" activeTab="4" xr2:uid="{00000000-000D-0000-FFFF-FFFF00000000}"/>
  </bookViews>
  <sheets>
    <sheet name="Tab. pro zpracování ceny-část 1" sheetId="2" r:id="rId1"/>
    <sheet name="Tab. pro zpracování ceny-část 2" sheetId="7" r:id="rId2"/>
    <sheet name="Tab. pro zpracování ceny-část 3" sheetId="8" r:id="rId3"/>
    <sheet name="Tab. pro zpracování ceny-část 4" sheetId="9" r:id="rId4"/>
    <sheet name="Tab. pro zpracování ceny-část 5" sheetId="10" r:id="rId5"/>
    <sheet name="Specifikace předmětu plnění" sheetId="1" r:id="rId6"/>
  </sheets>
  <definedNames>
    <definedName name="_xlnm._FilterDatabase" localSheetId="5" hidden="1">'Specifikace předmětu plnění'!$F$1:$F$1431</definedName>
  </definedName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72" i="10" l="1"/>
  <c r="I771" i="10"/>
  <c r="I770" i="10"/>
  <c r="I769" i="10"/>
  <c r="I768" i="10" s="1"/>
  <c r="I767" i="10"/>
  <c r="I766" i="10"/>
  <c r="I765" i="10"/>
  <c r="I764" i="10"/>
  <c r="I763" i="10"/>
  <c r="I762" i="10"/>
  <c r="I761" i="10"/>
  <c r="I760" i="10"/>
  <c r="I759" i="10"/>
  <c r="I758" i="10"/>
  <c r="I757" i="10"/>
  <c r="I756" i="10"/>
  <c r="I755" i="10"/>
  <c r="I754" i="10"/>
  <c r="I753" i="10"/>
  <c r="I752" i="10"/>
  <c r="I751" i="10"/>
  <c r="I750" i="10"/>
  <c r="I749" i="10"/>
  <c r="I748" i="10"/>
  <c r="I747" i="10"/>
  <c r="I746" i="10"/>
  <c r="I745" i="10"/>
  <c r="I744" i="10"/>
  <c r="I743" i="10"/>
  <c r="I741" i="10"/>
  <c r="I740" i="10" s="1"/>
  <c r="I739" i="10"/>
  <c r="I738" i="10"/>
  <c r="I737" i="10"/>
  <c r="I736" i="10"/>
  <c r="I735" i="10"/>
  <c r="I734" i="10"/>
  <c r="I733" i="10"/>
  <c r="I732" i="10"/>
  <c r="I731" i="10"/>
  <c r="I730" i="10"/>
  <c r="I729" i="10"/>
  <c r="I728" i="10"/>
  <c r="I727" i="10"/>
  <c r="I726" i="10"/>
  <c r="I725" i="10"/>
  <c r="I724" i="10"/>
  <c r="I723" i="10"/>
  <c r="I722" i="10"/>
  <c r="I721" i="10"/>
  <c r="I720" i="10"/>
  <c r="I719" i="10"/>
  <c r="I718" i="10"/>
  <c r="I717" i="10"/>
  <c r="I716" i="10"/>
  <c r="I715" i="10"/>
  <c r="I714" i="10"/>
  <c r="I713" i="10"/>
  <c r="I712" i="10"/>
  <c r="I711" i="10"/>
  <c r="I710" i="10"/>
  <c r="I709" i="10"/>
  <c r="I708" i="10"/>
  <c r="I707" i="10"/>
  <c r="I706" i="10"/>
  <c r="I705" i="10"/>
  <c r="I704" i="10"/>
  <c r="I703" i="10"/>
  <c r="I702" i="10"/>
  <c r="I701" i="10"/>
  <c r="I700" i="10"/>
  <c r="I699" i="10"/>
  <c r="I698" i="10"/>
  <c r="I697" i="10"/>
  <c r="I696" i="10"/>
  <c r="I695" i="10"/>
  <c r="I694" i="10"/>
  <c r="I693" i="10"/>
  <c r="I692" i="10"/>
  <c r="I691" i="10"/>
  <c r="I690" i="10"/>
  <c r="I689" i="10"/>
  <c r="I688" i="10"/>
  <c r="I687" i="10"/>
  <c r="I686" i="10"/>
  <c r="I685" i="10"/>
  <c r="I684" i="10"/>
  <c r="I683" i="10"/>
  <c r="I682" i="10"/>
  <c r="I681" i="10"/>
  <c r="I680" i="10"/>
  <c r="I679" i="10"/>
  <c r="I678" i="10"/>
  <c r="I677" i="10"/>
  <c r="I676" i="10"/>
  <c r="I675" i="10"/>
  <c r="I674" i="10"/>
  <c r="I673" i="10"/>
  <c r="I672" i="10"/>
  <c r="I671" i="10"/>
  <c r="I670" i="10"/>
  <c r="I669" i="10"/>
  <c r="I668" i="10"/>
  <c r="I667" i="10"/>
  <c r="I666" i="10"/>
  <c r="I665" i="10"/>
  <c r="I664" i="10"/>
  <c r="I663" i="10"/>
  <c r="I662" i="10"/>
  <c r="I661" i="10"/>
  <c r="I660" i="10"/>
  <c r="I659" i="10"/>
  <c r="I658" i="10"/>
  <c r="I657" i="10"/>
  <c r="I656" i="10"/>
  <c r="I655" i="10"/>
  <c r="I654" i="10"/>
  <c r="I653" i="10"/>
  <c r="I652" i="10"/>
  <c r="I651" i="10"/>
  <c r="I650" i="10"/>
  <c r="I649" i="10"/>
  <c r="I648" i="10"/>
  <c r="I647" i="10"/>
  <c r="I646" i="10"/>
  <c r="I645" i="10"/>
  <c r="I644" i="10"/>
  <c r="I643" i="10"/>
  <c r="I642" i="10"/>
  <c r="I641" i="10"/>
  <c r="I640" i="10"/>
  <c r="I639" i="10"/>
  <c r="I638" i="10"/>
  <c r="I637" i="10"/>
  <c r="I636" i="10"/>
  <c r="I635" i="10"/>
  <c r="I634" i="10"/>
  <c r="I633" i="10"/>
  <c r="I632" i="10"/>
  <c r="I631" i="10"/>
  <c r="I630" i="10"/>
  <c r="I629" i="10"/>
  <c r="I628" i="10"/>
  <c r="I627" i="10"/>
  <c r="I626" i="10"/>
  <c r="I625" i="10"/>
  <c r="I624" i="10"/>
  <c r="I623" i="10"/>
  <c r="I622" i="10"/>
  <c r="I621" i="10"/>
  <c r="I620" i="10"/>
  <c r="I619" i="10"/>
  <c r="I618" i="10"/>
  <c r="I617" i="10"/>
  <c r="I616" i="10"/>
  <c r="I615" i="10"/>
  <c r="I614" i="10"/>
  <c r="I613" i="10"/>
  <c r="I612" i="10"/>
  <c r="I611" i="10"/>
  <c r="I610" i="10"/>
  <c r="I609" i="10"/>
  <c r="I608" i="10"/>
  <c r="I607" i="10"/>
  <c r="I606" i="10"/>
  <c r="I605" i="10"/>
  <c r="I604" i="10"/>
  <c r="I603" i="10"/>
  <c r="I602" i="10"/>
  <c r="I601" i="10"/>
  <c r="I600" i="10"/>
  <c r="I599" i="10"/>
  <c r="I598" i="10"/>
  <c r="I596" i="10"/>
  <c r="I595" i="10"/>
  <c r="I594" i="10"/>
  <c r="I593" i="10"/>
  <c r="I592" i="10"/>
  <c r="I591" i="10"/>
  <c r="I590" i="10"/>
  <c r="I589" i="10"/>
  <c r="I588" i="10"/>
  <c r="I587" i="10"/>
  <c r="I586" i="10"/>
  <c r="I585" i="10"/>
  <c r="I584" i="10"/>
  <c r="I583" i="10"/>
  <c r="I582" i="10"/>
  <c r="I581" i="10"/>
  <c r="I580" i="10"/>
  <c r="I579" i="10"/>
  <c r="I578" i="10"/>
  <c r="I577" i="10"/>
  <c r="I576" i="10"/>
  <c r="I575" i="10"/>
  <c r="I574" i="10"/>
  <c r="I573" i="10"/>
  <c r="I572" i="10"/>
  <c r="I571" i="10"/>
  <c r="I570" i="10"/>
  <c r="I569" i="10"/>
  <c r="I568" i="10"/>
  <c r="I567" i="10"/>
  <c r="I566" i="10"/>
  <c r="I565" i="10"/>
  <c r="I564" i="10" s="1"/>
  <c r="I563" i="10"/>
  <c r="I562" i="10"/>
  <c r="I561" i="10"/>
  <c r="I560" i="10"/>
  <c r="I559" i="10"/>
  <c r="I558" i="10"/>
  <c r="I557" i="10"/>
  <c r="I556" i="10"/>
  <c r="I555" i="10"/>
  <c r="I554" i="10"/>
  <c r="I553" i="10"/>
  <c r="I552" i="10"/>
  <c r="I551" i="10"/>
  <c r="I550" i="10"/>
  <c r="I549" i="10"/>
  <c r="I548" i="10"/>
  <c r="I547" i="10"/>
  <c r="I546" i="10"/>
  <c r="I545" i="10"/>
  <c r="I544" i="10"/>
  <c r="I543" i="10"/>
  <c r="I542" i="10"/>
  <c r="I541" i="10"/>
  <c r="I540" i="10"/>
  <c r="I539" i="10"/>
  <c r="I538" i="10"/>
  <c r="I537" i="10"/>
  <c r="I536" i="10"/>
  <c r="I535" i="10"/>
  <c r="I534" i="10"/>
  <c r="I533" i="10"/>
  <c r="I532" i="10"/>
  <c r="I530" i="10"/>
  <c r="I529" i="10"/>
  <c r="I528" i="10"/>
  <c r="I527" i="10"/>
  <c r="I526" i="10" s="1"/>
  <c r="I525" i="10"/>
  <c r="I524" i="10"/>
  <c r="I523" i="10"/>
  <c r="I522" i="10"/>
  <c r="I521" i="10"/>
  <c r="I520" i="10"/>
  <c r="I519" i="10"/>
  <c r="I518" i="10"/>
  <c r="I517" i="10"/>
  <c r="I516" i="10"/>
  <c r="I515" i="10"/>
  <c r="I514" i="10"/>
  <c r="I513" i="10" s="1"/>
  <c r="I512" i="10"/>
  <c r="I511" i="10"/>
  <c r="I510" i="10" s="1"/>
  <c r="I509" i="10"/>
  <c r="I508" i="10"/>
  <c r="I507" i="10"/>
  <c r="I506" i="10"/>
  <c r="I505" i="10"/>
  <c r="I504" i="10"/>
  <c r="I503" i="10"/>
  <c r="I502" i="10"/>
  <c r="I501" i="10"/>
  <c r="I500" i="10"/>
  <c r="I498" i="10"/>
  <c r="I497" i="10"/>
  <c r="I496" i="10"/>
  <c r="I495" i="10"/>
  <c r="I494" i="10"/>
  <c r="I493" i="10"/>
  <c r="I492" i="10"/>
  <c r="I491" i="10"/>
  <c r="I490" i="10"/>
  <c r="I489" i="10"/>
  <c r="I488" i="10"/>
  <c r="I487" i="10"/>
  <c r="I486" i="10"/>
  <c r="I485" i="10"/>
  <c r="I484" i="10"/>
  <c r="I483" i="10"/>
  <c r="I481" i="10"/>
  <c r="I480" i="10"/>
  <c r="I479" i="10"/>
  <c r="I478" i="10"/>
  <c r="I477" i="10"/>
  <c r="I476" i="10"/>
  <c r="I475" i="10"/>
  <c r="I474" i="10"/>
  <c r="I473" i="10"/>
  <c r="I471" i="10"/>
  <c r="I470" i="10"/>
  <c r="I469" i="10"/>
  <c r="I468" i="10"/>
  <c r="I467" i="10"/>
  <c r="I466" i="10"/>
  <c r="I465" i="10"/>
  <c r="I464" i="10"/>
  <c r="I463" i="10"/>
  <c r="I462" i="10"/>
  <c r="I461" i="10"/>
  <c r="I460" i="10"/>
  <c r="I459" i="10"/>
  <c r="I458" i="10"/>
  <c r="I457" i="10"/>
  <c r="I456" i="10"/>
  <c r="I455" i="10"/>
  <c r="I454" i="10"/>
  <c r="I453" i="10"/>
  <c r="I452" i="10"/>
  <c r="I451" i="10"/>
  <c r="I450" i="10"/>
  <c r="I449" i="10"/>
  <c r="I448" i="10"/>
  <c r="I447" i="10"/>
  <c r="I446" i="10"/>
  <c r="I445" i="10"/>
  <c r="I444" i="10"/>
  <c r="I443" i="10"/>
  <c r="I442" i="10"/>
  <c r="I441" i="10"/>
  <c r="I440" i="10"/>
  <c r="I439" i="10"/>
  <c r="I438" i="10"/>
  <c r="I437" i="10"/>
  <c r="I436" i="10"/>
  <c r="I435" i="10"/>
  <c r="I434" i="10"/>
  <c r="I433" i="10"/>
  <c r="I432" i="10"/>
  <c r="I431" i="10"/>
  <c r="I430" i="10"/>
  <c r="I429" i="10"/>
  <c r="I428" i="10"/>
  <c r="I427" i="10"/>
  <c r="I426" i="10"/>
  <c r="I425" i="10"/>
  <c r="I424" i="10"/>
  <c r="I423" i="10"/>
  <c r="I422" i="10"/>
  <c r="I421" i="10"/>
  <c r="I420" i="10"/>
  <c r="I419" i="10"/>
  <c r="I418" i="10"/>
  <c r="I417" i="10"/>
  <c r="I416" i="10"/>
  <c r="I415" i="10"/>
  <c r="I414" i="10"/>
  <c r="I413" i="10"/>
  <c r="I412" i="10"/>
  <c r="I411" i="10"/>
  <c r="I410" i="10"/>
  <c r="I409" i="10"/>
  <c r="I408" i="10"/>
  <c r="I407" i="10"/>
  <c r="I406" i="10"/>
  <c r="I405" i="10"/>
  <c r="I404" i="10"/>
  <c r="I403" i="10"/>
  <c r="I402" i="10"/>
  <c r="I401" i="10"/>
  <c r="I400" i="10"/>
  <c r="I399" i="10"/>
  <c r="I398" i="10"/>
  <c r="I397" i="10"/>
  <c r="I396" i="10"/>
  <c r="I395" i="10"/>
  <c r="I394" i="10"/>
  <c r="I393" i="10"/>
  <c r="I392" i="10"/>
  <c r="I391" i="10"/>
  <c r="I390" i="10"/>
  <c r="I389" i="10"/>
  <c r="I388" i="10"/>
  <c r="I387" i="10"/>
  <c r="I386" i="10"/>
  <c r="I385" i="10"/>
  <c r="I384" i="10"/>
  <c r="I383" i="10"/>
  <c r="I382" i="10"/>
  <c r="I381" i="10"/>
  <c r="I380" i="10"/>
  <c r="I379" i="10"/>
  <c r="I378" i="10"/>
  <c r="I377" i="10"/>
  <c r="I376" i="10"/>
  <c r="I375" i="10"/>
  <c r="I374" i="10"/>
  <c r="I373" i="10"/>
  <c r="I372" i="10"/>
  <c r="I371" i="10"/>
  <c r="I370" i="10"/>
  <c r="I369" i="10"/>
  <c r="I368" i="10"/>
  <c r="I367" i="10"/>
  <c r="I366" i="10"/>
  <c r="I365" i="10"/>
  <c r="I364" i="10"/>
  <c r="I363" i="10"/>
  <c r="I362" i="10"/>
  <c r="I361" i="10"/>
  <c r="I360" i="10"/>
  <c r="I359" i="10"/>
  <c r="I358" i="10"/>
  <c r="I357" i="10"/>
  <c r="I355" i="10"/>
  <c r="I353" i="10"/>
  <c r="I351" i="10"/>
  <c r="I350" i="10"/>
  <c r="I349" i="10"/>
  <c r="I348" i="10"/>
  <c r="I347" i="10"/>
  <c r="I346" i="10"/>
  <c r="I345" i="10"/>
  <c r="I344" i="10"/>
  <c r="I343" i="10"/>
  <c r="I342" i="10"/>
  <c r="I341" i="10"/>
  <c r="I340" i="10"/>
  <c r="I339" i="10"/>
  <c r="I338" i="10"/>
  <c r="I337" i="10"/>
  <c r="I336" i="10"/>
  <c r="I335" i="10"/>
  <c r="I334" i="10"/>
  <c r="I333" i="10"/>
  <c r="I332" i="10"/>
  <c r="I331" i="10"/>
  <c r="I330" i="10"/>
  <c r="I329" i="10"/>
  <c r="I328" i="10"/>
  <c r="I327" i="10"/>
  <c r="I326" i="10"/>
  <c r="I325" i="10"/>
  <c r="I324" i="10"/>
  <c r="I323" i="10"/>
  <c r="I322" i="10"/>
  <c r="I321" i="10"/>
  <c r="I320" i="10"/>
  <c r="I319" i="10"/>
  <c r="I318" i="10"/>
  <c r="I317" i="10"/>
  <c r="I316" i="10"/>
  <c r="I315" i="10"/>
  <c r="I314" i="10"/>
  <c r="I313" i="10"/>
  <c r="I312" i="10"/>
  <c r="I311" i="10"/>
  <c r="I310" i="10"/>
  <c r="I309" i="10"/>
  <c r="I308" i="10"/>
  <c r="I307" i="10"/>
  <c r="I306" i="10"/>
  <c r="I305" i="10"/>
  <c r="I304" i="10"/>
  <c r="I303" i="10"/>
  <c r="I302" i="10"/>
  <c r="I301" i="10"/>
  <c r="I300" i="10"/>
  <c r="I299" i="10"/>
  <c r="I297" i="10"/>
  <c r="I296" i="10"/>
  <c r="I295" i="10"/>
  <c r="I294" i="10"/>
  <c r="I293" i="10"/>
  <c r="I292" i="10"/>
  <c r="I291" i="10"/>
  <c r="I290" i="10"/>
  <c r="I289" i="10"/>
  <c r="I288" i="10"/>
  <c r="I287" i="10"/>
  <c r="I286" i="10"/>
  <c r="I285" i="10"/>
  <c r="I284" i="10"/>
  <c r="I283" i="10"/>
  <c r="I282" i="10"/>
  <c r="I281" i="10"/>
  <c r="I280" i="10"/>
  <c r="I279" i="10"/>
  <c r="I278" i="10"/>
  <c r="I277" i="10"/>
  <c r="I276" i="10"/>
  <c r="I275" i="10"/>
  <c r="I274" i="10"/>
  <c r="I273" i="10"/>
  <c r="I272" i="10"/>
  <c r="I271" i="10"/>
  <c r="I270" i="10"/>
  <c r="I269" i="10"/>
  <c r="I268" i="10"/>
  <c r="I267" i="10"/>
  <c r="I266" i="10"/>
  <c r="I265" i="10"/>
  <c r="I264" i="10"/>
  <c r="I263" i="10"/>
  <c r="I261" i="10"/>
  <c r="I260" i="10"/>
  <c r="I259" i="10"/>
  <c r="I258" i="10"/>
  <c r="I257" i="10"/>
  <c r="I256" i="10"/>
  <c r="I255" i="10"/>
  <c r="I254" i="10"/>
  <c r="I253" i="10"/>
  <c r="I252" i="10"/>
  <c r="I251" i="10"/>
  <c r="I250" i="10"/>
  <c r="I249" i="10"/>
  <c r="I248" i="10"/>
  <c r="I247" i="10"/>
  <c r="I246" i="10"/>
  <c r="I245" i="10"/>
  <c r="I244" i="10"/>
  <c r="I243" i="10"/>
  <c r="I242" i="10"/>
  <c r="I241" i="10"/>
  <c r="I240" i="10"/>
  <c r="I239" i="10"/>
  <c r="I238" i="10"/>
  <c r="I237" i="10"/>
  <c r="I235" i="10"/>
  <c r="I234" i="10"/>
  <c r="I233" i="10"/>
  <c r="I232" i="10"/>
  <c r="I231" i="10"/>
  <c r="I230" i="10"/>
  <c r="I229" i="10"/>
  <c r="I228" i="10"/>
  <c r="I227" i="10"/>
  <c r="I226" i="10"/>
  <c r="I225" i="10"/>
  <c r="I224" i="10"/>
  <c r="I223" i="10"/>
  <c r="I222" i="10"/>
  <c r="I221" i="10"/>
  <c r="I220" i="10"/>
  <c r="I219" i="10"/>
  <c r="I218" i="10"/>
  <c r="I217" i="10"/>
  <c r="I216" i="10"/>
  <c r="I215" i="10"/>
  <c r="I214" i="10"/>
  <c r="I213" i="10"/>
  <c r="I212" i="10"/>
  <c r="I211" i="10"/>
  <c r="I210" i="10"/>
  <c r="I209" i="10"/>
  <c r="I208" i="10"/>
  <c r="I207" i="10"/>
  <c r="I206" i="10" s="1"/>
  <c r="I205" i="10"/>
  <c r="I204" i="10"/>
  <c r="I203" i="10"/>
  <c r="I202" i="10"/>
  <c r="I201" i="10"/>
  <c r="I200" i="10"/>
  <c r="I199" i="10"/>
  <c r="I198" i="10"/>
  <c r="I197" i="10"/>
  <c r="I196" i="10"/>
  <c r="I195" i="10"/>
  <c r="I194" i="10"/>
  <c r="I193" i="10"/>
  <c r="I192" i="10"/>
  <c r="I191" i="10"/>
  <c r="I190" i="10"/>
  <c r="I189" i="10"/>
  <c r="I188" i="10"/>
  <c r="I187" i="10"/>
  <c r="I186" i="10"/>
  <c r="I185" i="10"/>
  <c r="I184" i="10"/>
  <c r="I183" i="10"/>
  <c r="I182" i="10"/>
  <c r="I181" i="10"/>
  <c r="I180" i="10"/>
  <c r="I179" i="10"/>
  <c r="I178" i="10"/>
  <c r="I177" i="10"/>
  <c r="I176" i="10"/>
  <c r="I175" i="10"/>
  <c r="I174" i="10"/>
  <c r="I173" i="10"/>
  <c r="I172" i="10"/>
  <c r="I171" i="10"/>
  <c r="I170" i="10"/>
  <c r="I169" i="10"/>
  <c r="I168" i="10"/>
  <c r="I167" i="10"/>
  <c r="I166" i="10"/>
  <c r="I165" i="10"/>
  <c r="I164" i="10"/>
  <c r="I163" i="10"/>
  <c r="I162" i="10"/>
  <c r="I161" i="10"/>
  <c r="I160" i="10"/>
  <c r="I159" i="10"/>
  <c r="I158" i="10"/>
  <c r="I157" i="10"/>
  <c r="I156" i="10"/>
  <c r="I155" i="10"/>
  <c r="I154" i="10"/>
  <c r="I153" i="10"/>
  <c r="I152" i="10"/>
  <c r="I151" i="10"/>
  <c r="I150" i="10"/>
  <c r="I149" i="10"/>
  <c r="I148" i="10"/>
  <c r="I147" i="10"/>
  <c r="I146" i="10"/>
  <c r="I145" i="10"/>
  <c r="I144" i="10"/>
  <c r="I143" i="10"/>
  <c r="I142" i="10"/>
  <c r="I141" i="10"/>
  <c r="I140" i="10"/>
  <c r="I139" i="10"/>
  <c r="I138" i="10"/>
  <c r="I137" i="10"/>
  <c r="I136" i="10"/>
  <c r="I135" i="10"/>
  <c r="I134" i="10"/>
  <c r="I133" i="10"/>
  <c r="I132" i="10"/>
  <c r="I131" i="10"/>
  <c r="I130" i="10"/>
  <c r="I129" i="10"/>
  <c r="I128" i="10"/>
  <c r="I127" i="10"/>
  <c r="I126" i="10"/>
  <c r="I125" i="10"/>
  <c r="I124" i="10"/>
  <c r="I123" i="10"/>
  <c r="I122" i="10"/>
  <c r="I121" i="10"/>
  <c r="I120" i="10"/>
  <c r="I119" i="10"/>
  <c r="I118" i="10"/>
  <c r="I117" i="10"/>
  <c r="I116" i="10"/>
  <c r="I115" i="10"/>
  <c r="I114" i="10"/>
  <c r="I113" i="10"/>
  <c r="I112" i="10"/>
  <c r="I111" i="10"/>
  <c r="I110" i="10"/>
  <c r="I109" i="10"/>
  <c r="I108" i="10"/>
  <c r="I107" i="10"/>
  <c r="I106" i="10"/>
  <c r="I105" i="10"/>
  <c r="I104" i="10"/>
  <c r="I103" i="10"/>
  <c r="I102" i="10"/>
  <c r="I101" i="10"/>
  <c r="I100" i="10"/>
  <c r="I99" i="10"/>
  <c r="I98" i="10"/>
  <c r="I97" i="10"/>
  <c r="I96" i="10"/>
  <c r="I95" i="10"/>
  <c r="I94" i="10"/>
  <c r="I93" i="10"/>
  <c r="I92" i="10"/>
  <c r="I91" i="10"/>
  <c r="I90" i="10"/>
  <c r="I89" i="10"/>
  <c r="I88" i="10"/>
  <c r="I87" i="10"/>
  <c r="I86" i="10"/>
  <c r="I85" i="10"/>
  <c r="I84" i="10"/>
  <c r="I83" i="10"/>
  <c r="I82" i="10"/>
  <c r="I81" i="10"/>
  <c r="I80" i="10"/>
  <c r="I79" i="10"/>
  <c r="I78" i="10"/>
  <c r="I77" i="10"/>
  <c r="I76" i="10"/>
  <c r="I75" i="10"/>
  <c r="I74" i="10"/>
  <c r="I73" i="10"/>
  <c r="I72" i="10"/>
  <c r="I71" i="10"/>
  <c r="I70" i="10"/>
  <c r="I69" i="10"/>
  <c r="I68" i="10"/>
  <c r="I67" i="10"/>
  <c r="I66" i="10"/>
  <c r="I65" i="10"/>
  <c r="I63" i="10"/>
  <c r="I62" i="10"/>
  <c r="I61" i="10"/>
  <c r="I60" i="10"/>
  <c r="I59" i="10"/>
  <c r="I58" i="10"/>
  <c r="I57" i="10"/>
  <c r="I56" i="10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772" i="9"/>
  <c r="I771" i="9"/>
  <c r="I770" i="9"/>
  <c r="I769" i="9"/>
  <c r="I767" i="9"/>
  <c r="I766" i="9"/>
  <c r="I765" i="9"/>
  <c r="I764" i="9"/>
  <c r="I763" i="9"/>
  <c r="I762" i="9"/>
  <c r="I761" i="9"/>
  <c r="I760" i="9"/>
  <c r="I759" i="9"/>
  <c r="I758" i="9"/>
  <c r="I757" i="9"/>
  <c r="I756" i="9"/>
  <c r="I755" i="9"/>
  <c r="I754" i="9"/>
  <c r="I753" i="9"/>
  <c r="I752" i="9"/>
  <c r="I751" i="9"/>
  <c r="I750" i="9"/>
  <c r="I749" i="9"/>
  <c r="I748" i="9"/>
  <c r="I747" i="9"/>
  <c r="I746" i="9"/>
  <c r="I745" i="9"/>
  <c r="I744" i="9"/>
  <c r="I743" i="9"/>
  <c r="I741" i="9"/>
  <c r="I740" i="9" s="1"/>
  <c r="I739" i="9"/>
  <c r="I738" i="9"/>
  <c r="I737" i="9"/>
  <c r="I736" i="9"/>
  <c r="I735" i="9"/>
  <c r="I734" i="9"/>
  <c r="I733" i="9"/>
  <c r="I732" i="9"/>
  <c r="I731" i="9"/>
  <c r="I730" i="9"/>
  <c r="I729" i="9"/>
  <c r="I728" i="9"/>
  <c r="I727" i="9"/>
  <c r="I726" i="9"/>
  <c r="I725" i="9"/>
  <c r="I724" i="9"/>
  <c r="I723" i="9"/>
  <c r="I722" i="9"/>
  <c r="I721" i="9"/>
  <c r="I720" i="9"/>
  <c r="I719" i="9"/>
  <c r="I718" i="9"/>
  <c r="I717" i="9"/>
  <c r="I716" i="9"/>
  <c r="I715" i="9"/>
  <c r="I714" i="9"/>
  <c r="I713" i="9"/>
  <c r="I712" i="9"/>
  <c r="I711" i="9"/>
  <c r="I710" i="9"/>
  <c r="I709" i="9"/>
  <c r="I708" i="9"/>
  <c r="I707" i="9"/>
  <c r="I706" i="9"/>
  <c r="I705" i="9"/>
  <c r="I704" i="9"/>
  <c r="I703" i="9"/>
  <c r="I702" i="9"/>
  <c r="I701" i="9"/>
  <c r="I700" i="9"/>
  <c r="I699" i="9"/>
  <c r="I698" i="9"/>
  <c r="I697" i="9"/>
  <c r="I696" i="9"/>
  <c r="I695" i="9"/>
  <c r="I694" i="9"/>
  <c r="I693" i="9"/>
  <c r="I692" i="9"/>
  <c r="I691" i="9"/>
  <c r="I690" i="9"/>
  <c r="I689" i="9"/>
  <c r="I688" i="9"/>
  <c r="I687" i="9"/>
  <c r="I686" i="9"/>
  <c r="I685" i="9"/>
  <c r="I684" i="9"/>
  <c r="I683" i="9"/>
  <c r="I682" i="9"/>
  <c r="I681" i="9"/>
  <c r="I680" i="9"/>
  <c r="I679" i="9"/>
  <c r="I678" i="9"/>
  <c r="I677" i="9"/>
  <c r="I676" i="9"/>
  <c r="I675" i="9"/>
  <c r="I674" i="9"/>
  <c r="I673" i="9"/>
  <c r="I672" i="9"/>
  <c r="I671" i="9"/>
  <c r="I670" i="9"/>
  <c r="I669" i="9"/>
  <c r="I668" i="9"/>
  <c r="I667" i="9"/>
  <c r="I666" i="9"/>
  <c r="I665" i="9"/>
  <c r="I664" i="9"/>
  <c r="I663" i="9"/>
  <c r="I662" i="9"/>
  <c r="I661" i="9"/>
  <c r="I660" i="9"/>
  <c r="I659" i="9"/>
  <c r="I658" i="9"/>
  <c r="I657" i="9"/>
  <c r="I656" i="9"/>
  <c r="I655" i="9"/>
  <c r="I654" i="9"/>
  <c r="I653" i="9"/>
  <c r="I652" i="9"/>
  <c r="I651" i="9"/>
  <c r="I650" i="9"/>
  <c r="I649" i="9"/>
  <c r="I648" i="9"/>
  <c r="I647" i="9"/>
  <c r="I646" i="9"/>
  <c r="I645" i="9"/>
  <c r="I644" i="9"/>
  <c r="I643" i="9"/>
  <c r="I642" i="9"/>
  <c r="I641" i="9"/>
  <c r="I640" i="9"/>
  <c r="I639" i="9"/>
  <c r="I638" i="9"/>
  <c r="I637" i="9"/>
  <c r="I636" i="9"/>
  <c r="I635" i="9"/>
  <c r="I634" i="9"/>
  <c r="I633" i="9"/>
  <c r="I632" i="9"/>
  <c r="I631" i="9"/>
  <c r="I630" i="9"/>
  <c r="I629" i="9"/>
  <c r="I628" i="9"/>
  <c r="I627" i="9"/>
  <c r="I626" i="9"/>
  <c r="I625" i="9"/>
  <c r="I624" i="9"/>
  <c r="I623" i="9"/>
  <c r="I622" i="9"/>
  <c r="I621" i="9"/>
  <c r="I620" i="9"/>
  <c r="I619" i="9"/>
  <c r="I618" i="9"/>
  <c r="I617" i="9"/>
  <c r="I616" i="9"/>
  <c r="I615" i="9"/>
  <c r="I614" i="9"/>
  <c r="I613" i="9"/>
  <c r="I612" i="9"/>
  <c r="I611" i="9"/>
  <c r="I610" i="9"/>
  <c r="I609" i="9"/>
  <c r="I608" i="9"/>
  <c r="I607" i="9"/>
  <c r="I606" i="9"/>
  <c r="I605" i="9"/>
  <c r="I604" i="9"/>
  <c r="I603" i="9"/>
  <c r="I602" i="9"/>
  <c r="I601" i="9"/>
  <c r="I600" i="9"/>
  <c r="I599" i="9"/>
  <c r="I598" i="9"/>
  <c r="I596" i="9"/>
  <c r="I595" i="9"/>
  <c r="I594" i="9"/>
  <c r="I593" i="9"/>
  <c r="I592" i="9"/>
  <c r="I591" i="9"/>
  <c r="I590" i="9"/>
  <c r="I589" i="9"/>
  <c r="I588" i="9"/>
  <c r="I587" i="9"/>
  <c r="I586" i="9"/>
  <c r="I585" i="9"/>
  <c r="I584" i="9"/>
  <c r="I583" i="9"/>
  <c r="I582" i="9"/>
  <c r="I581" i="9"/>
  <c r="I580" i="9"/>
  <c r="I579" i="9"/>
  <c r="I578" i="9"/>
  <c r="I577" i="9"/>
  <c r="I576" i="9"/>
  <c r="I575" i="9"/>
  <c r="I574" i="9"/>
  <c r="I573" i="9"/>
  <c r="I572" i="9"/>
  <c r="I571" i="9"/>
  <c r="I570" i="9"/>
  <c r="I569" i="9"/>
  <c r="I568" i="9"/>
  <c r="I567" i="9"/>
  <c r="I566" i="9"/>
  <c r="I565" i="9"/>
  <c r="I563" i="9"/>
  <c r="I562" i="9"/>
  <c r="I561" i="9"/>
  <c r="I560" i="9"/>
  <c r="I559" i="9"/>
  <c r="I558" i="9"/>
  <c r="I557" i="9"/>
  <c r="I556" i="9"/>
  <c r="I555" i="9"/>
  <c r="I554" i="9"/>
  <c r="I553" i="9"/>
  <c r="I552" i="9"/>
  <c r="I551" i="9"/>
  <c r="I550" i="9"/>
  <c r="I549" i="9"/>
  <c r="I548" i="9"/>
  <c r="I547" i="9"/>
  <c r="I546" i="9"/>
  <c r="I545" i="9"/>
  <c r="I544" i="9"/>
  <c r="I543" i="9"/>
  <c r="I542" i="9"/>
  <c r="I541" i="9"/>
  <c r="I540" i="9"/>
  <c r="I539" i="9"/>
  <c r="I538" i="9"/>
  <c r="I537" i="9"/>
  <c r="I536" i="9"/>
  <c r="I535" i="9"/>
  <c r="I534" i="9"/>
  <c r="I533" i="9"/>
  <c r="I532" i="9"/>
  <c r="I530" i="9"/>
  <c r="I529" i="9"/>
  <c r="I528" i="9"/>
  <c r="I527" i="9"/>
  <c r="I525" i="9"/>
  <c r="I524" i="9"/>
  <c r="I523" i="9"/>
  <c r="I522" i="9"/>
  <c r="I521" i="9"/>
  <c r="I520" i="9"/>
  <c r="I519" i="9"/>
  <c r="I518" i="9"/>
  <c r="I517" i="9"/>
  <c r="I513" i="9" s="1"/>
  <c r="I516" i="9"/>
  <c r="I515" i="9"/>
  <c r="I514" i="9"/>
  <c r="I512" i="9"/>
  <c r="I511" i="9"/>
  <c r="I509" i="9"/>
  <c r="I508" i="9"/>
  <c r="I507" i="9"/>
  <c r="I506" i="9"/>
  <c r="I505" i="9"/>
  <c r="I504" i="9"/>
  <c r="I503" i="9"/>
  <c r="I502" i="9"/>
  <c r="I501" i="9"/>
  <c r="I500" i="9"/>
  <c r="I498" i="9"/>
  <c r="I497" i="9"/>
  <c r="I496" i="9"/>
  <c r="I495" i="9"/>
  <c r="I494" i="9"/>
  <c r="I493" i="9"/>
  <c r="I492" i="9"/>
  <c r="I491" i="9"/>
  <c r="I490" i="9"/>
  <c r="I489" i="9"/>
  <c r="I488" i="9"/>
  <c r="I487" i="9"/>
  <c r="I486" i="9"/>
  <c r="I485" i="9"/>
  <c r="I484" i="9"/>
  <c r="I483" i="9"/>
  <c r="I481" i="9"/>
  <c r="I480" i="9"/>
  <c r="I479" i="9"/>
  <c r="I478" i="9"/>
  <c r="I477" i="9"/>
  <c r="I476" i="9"/>
  <c r="I475" i="9"/>
  <c r="I474" i="9"/>
  <c r="I473" i="9"/>
  <c r="I472" i="9" s="1"/>
  <c r="I471" i="9"/>
  <c r="I470" i="9"/>
  <c r="I469" i="9"/>
  <c r="I468" i="9"/>
  <c r="I467" i="9"/>
  <c r="I466" i="9"/>
  <c r="I465" i="9"/>
  <c r="I464" i="9"/>
  <c r="I463" i="9"/>
  <c r="I462" i="9"/>
  <c r="I461" i="9"/>
  <c r="I460" i="9"/>
  <c r="I459" i="9"/>
  <c r="I458" i="9"/>
  <c r="I457" i="9"/>
  <c r="I456" i="9"/>
  <c r="I455" i="9"/>
  <c r="I454" i="9"/>
  <c r="I453" i="9"/>
  <c r="I452" i="9"/>
  <c r="I451" i="9"/>
  <c r="I450" i="9"/>
  <c r="I449" i="9"/>
  <c r="I448" i="9"/>
  <c r="I447" i="9"/>
  <c r="I446" i="9"/>
  <c r="I445" i="9"/>
  <c r="I444" i="9"/>
  <c r="I443" i="9"/>
  <c r="I442" i="9"/>
  <c r="I441" i="9"/>
  <c r="I440" i="9"/>
  <c r="I439" i="9"/>
  <c r="I438" i="9"/>
  <c r="I437" i="9"/>
  <c r="I436" i="9"/>
  <c r="I435" i="9"/>
  <c r="I434" i="9"/>
  <c r="I433" i="9"/>
  <c r="I432" i="9"/>
  <c r="I431" i="9"/>
  <c r="I430" i="9"/>
  <c r="I429" i="9"/>
  <c r="I428" i="9"/>
  <c r="I427" i="9"/>
  <c r="I426" i="9"/>
  <c r="I425" i="9"/>
  <c r="I424" i="9"/>
  <c r="I423" i="9"/>
  <c r="I422" i="9"/>
  <c r="I421" i="9"/>
  <c r="I420" i="9"/>
  <c r="I419" i="9"/>
  <c r="I418" i="9"/>
  <c r="I417" i="9"/>
  <c r="I416" i="9"/>
  <c r="I415" i="9"/>
  <c r="I414" i="9"/>
  <c r="I413" i="9"/>
  <c r="I412" i="9"/>
  <c r="I411" i="9"/>
  <c r="I410" i="9"/>
  <c r="I409" i="9"/>
  <c r="I408" i="9"/>
  <c r="I407" i="9"/>
  <c r="I406" i="9"/>
  <c r="I405" i="9"/>
  <c r="I404" i="9"/>
  <c r="I403" i="9"/>
  <c r="I402" i="9"/>
  <c r="I401" i="9"/>
  <c r="I400" i="9"/>
  <c r="I399" i="9"/>
  <c r="I398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367" i="9"/>
  <c r="I366" i="9"/>
  <c r="I365" i="9"/>
  <c r="I364" i="9"/>
  <c r="I363" i="9"/>
  <c r="I362" i="9"/>
  <c r="I361" i="9"/>
  <c r="I360" i="9"/>
  <c r="I359" i="9"/>
  <c r="I358" i="9"/>
  <c r="I357" i="9"/>
  <c r="I355" i="9"/>
  <c r="I353" i="9"/>
  <c r="I351" i="9"/>
  <c r="I350" i="9"/>
  <c r="I349" i="9"/>
  <c r="I348" i="9"/>
  <c r="I347" i="9"/>
  <c r="I346" i="9"/>
  <c r="I345" i="9"/>
  <c r="I344" i="9"/>
  <c r="I343" i="9"/>
  <c r="I342" i="9"/>
  <c r="I341" i="9"/>
  <c r="I340" i="9"/>
  <c r="I339" i="9"/>
  <c r="I338" i="9"/>
  <c r="I337" i="9"/>
  <c r="I336" i="9"/>
  <c r="I335" i="9"/>
  <c r="I334" i="9"/>
  <c r="I333" i="9"/>
  <c r="I332" i="9"/>
  <c r="I331" i="9"/>
  <c r="I330" i="9"/>
  <c r="I329" i="9"/>
  <c r="I328" i="9"/>
  <c r="I327" i="9"/>
  <c r="I326" i="9"/>
  <c r="I325" i="9"/>
  <c r="I324" i="9"/>
  <c r="I323" i="9"/>
  <c r="I322" i="9"/>
  <c r="I321" i="9"/>
  <c r="I320" i="9"/>
  <c r="I319" i="9"/>
  <c r="I318" i="9"/>
  <c r="I317" i="9"/>
  <c r="I316" i="9"/>
  <c r="I315" i="9"/>
  <c r="I314" i="9"/>
  <c r="I313" i="9"/>
  <c r="I312" i="9"/>
  <c r="I311" i="9"/>
  <c r="I310" i="9"/>
  <c r="I309" i="9"/>
  <c r="I308" i="9"/>
  <c r="I307" i="9"/>
  <c r="I306" i="9"/>
  <c r="I305" i="9"/>
  <c r="I304" i="9"/>
  <c r="I303" i="9"/>
  <c r="I302" i="9"/>
  <c r="I301" i="9"/>
  <c r="I298" i="9" s="1"/>
  <c r="I300" i="9"/>
  <c r="I299" i="9"/>
  <c r="I297" i="9"/>
  <c r="I296" i="9"/>
  <c r="I295" i="9"/>
  <c r="I294" i="9"/>
  <c r="I293" i="9"/>
  <c r="I292" i="9"/>
  <c r="I291" i="9"/>
  <c r="I290" i="9"/>
  <c r="I289" i="9"/>
  <c r="I288" i="9"/>
  <c r="I287" i="9"/>
  <c r="I286" i="9"/>
  <c r="I285" i="9"/>
  <c r="I284" i="9"/>
  <c r="I283" i="9"/>
  <c r="I282" i="9"/>
  <c r="I281" i="9"/>
  <c r="I280" i="9"/>
  <c r="I279" i="9"/>
  <c r="I278" i="9"/>
  <c r="I277" i="9"/>
  <c r="I276" i="9"/>
  <c r="I275" i="9"/>
  <c r="I274" i="9"/>
  <c r="I273" i="9"/>
  <c r="I272" i="9"/>
  <c r="I271" i="9"/>
  <c r="I270" i="9"/>
  <c r="I269" i="9"/>
  <c r="I268" i="9"/>
  <c r="I267" i="9"/>
  <c r="I266" i="9"/>
  <c r="I265" i="9"/>
  <c r="I264" i="9"/>
  <c r="I263" i="9"/>
  <c r="I261" i="9"/>
  <c r="I260" i="9"/>
  <c r="I259" i="9"/>
  <c r="I258" i="9"/>
  <c r="I257" i="9"/>
  <c r="I256" i="9"/>
  <c r="I255" i="9"/>
  <c r="I254" i="9"/>
  <c r="I253" i="9"/>
  <c r="I252" i="9"/>
  <c r="I251" i="9"/>
  <c r="I250" i="9"/>
  <c r="I249" i="9"/>
  <c r="I248" i="9"/>
  <c r="I247" i="9"/>
  <c r="I246" i="9"/>
  <c r="I245" i="9"/>
  <c r="I244" i="9"/>
  <c r="I243" i="9"/>
  <c r="I242" i="9"/>
  <c r="I241" i="9"/>
  <c r="I240" i="9"/>
  <c r="I239" i="9"/>
  <c r="I238" i="9"/>
  <c r="I237" i="9"/>
  <c r="I235" i="9"/>
  <c r="I234" i="9"/>
  <c r="I233" i="9"/>
  <c r="I232" i="9"/>
  <c r="I231" i="9"/>
  <c r="I230" i="9"/>
  <c r="I229" i="9"/>
  <c r="I228" i="9"/>
  <c r="I227" i="9"/>
  <c r="I226" i="9"/>
  <c r="I225" i="9"/>
  <c r="I224" i="9"/>
  <c r="I223" i="9"/>
  <c r="I222" i="9"/>
  <c r="I221" i="9"/>
  <c r="I220" i="9"/>
  <c r="I219" i="9"/>
  <c r="I218" i="9"/>
  <c r="I217" i="9"/>
  <c r="I216" i="9"/>
  <c r="I215" i="9"/>
  <c r="I214" i="9"/>
  <c r="I213" i="9"/>
  <c r="I212" i="9"/>
  <c r="I211" i="9"/>
  <c r="I210" i="9"/>
  <c r="I209" i="9"/>
  <c r="I208" i="9"/>
  <c r="I207" i="9"/>
  <c r="I205" i="9"/>
  <c r="I204" i="9"/>
  <c r="I203" i="9"/>
  <c r="I202" i="9"/>
  <c r="I201" i="9"/>
  <c r="I200" i="9"/>
  <c r="I199" i="9"/>
  <c r="I198" i="9"/>
  <c r="I197" i="9"/>
  <c r="I196" i="9"/>
  <c r="I195" i="9"/>
  <c r="I194" i="9"/>
  <c r="I193" i="9"/>
  <c r="I192" i="9"/>
  <c r="I191" i="9"/>
  <c r="I190" i="9"/>
  <c r="I189" i="9"/>
  <c r="I188" i="9"/>
  <c r="I187" i="9"/>
  <c r="I186" i="9"/>
  <c r="I185" i="9"/>
  <c r="I184" i="9"/>
  <c r="I183" i="9"/>
  <c r="I182" i="9"/>
  <c r="I181" i="9"/>
  <c r="I180" i="9"/>
  <c r="I179" i="9"/>
  <c r="I178" i="9"/>
  <c r="I177" i="9"/>
  <c r="I176" i="9"/>
  <c r="I175" i="9"/>
  <c r="I174" i="9"/>
  <c r="I173" i="9"/>
  <c r="I172" i="9"/>
  <c r="I171" i="9"/>
  <c r="I170" i="9"/>
  <c r="I169" i="9"/>
  <c r="I168" i="9"/>
  <c r="I167" i="9"/>
  <c r="I166" i="9"/>
  <c r="I165" i="9"/>
  <c r="I164" i="9"/>
  <c r="I163" i="9"/>
  <c r="I162" i="9"/>
  <c r="I161" i="9"/>
  <c r="I160" i="9"/>
  <c r="I159" i="9"/>
  <c r="I158" i="9"/>
  <c r="I157" i="9"/>
  <c r="I156" i="9"/>
  <c r="I155" i="9"/>
  <c r="I154" i="9"/>
  <c r="I153" i="9"/>
  <c r="I152" i="9"/>
  <c r="I151" i="9"/>
  <c r="I150" i="9"/>
  <c r="I149" i="9"/>
  <c r="I148" i="9"/>
  <c r="I147" i="9"/>
  <c r="I146" i="9"/>
  <c r="I145" i="9"/>
  <c r="I144" i="9"/>
  <c r="I143" i="9"/>
  <c r="I142" i="9"/>
  <c r="I141" i="9"/>
  <c r="I140" i="9"/>
  <c r="I139" i="9"/>
  <c r="I138" i="9"/>
  <c r="I137" i="9"/>
  <c r="I136" i="9"/>
  <c r="I135" i="9"/>
  <c r="I134" i="9"/>
  <c r="I133" i="9"/>
  <c r="I132" i="9"/>
  <c r="I131" i="9"/>
  <c r="I130" i="9"/>
  <c r="I129" i="9"/>
  <c r="I128" i="9"/>
  <c r="I127" i="9"/>
  <c r="I126" i="9"/>
  <c r="I125" i="9"/>
  <c r="I124" i="9"/>
  <c r="I123" i="9"/>
  <c r="I122" i="9"/>
  <c r="I121" i="9"/>
  <c r="I120" i="9"/>
  <c r="I119" i="9"/>
  <c r="I118" i="9"/>
  <c r="I117" i="9"/>
  <c r="I116" i="9"/>
  <c r="I115" i="9"/>
  <c r="I114" i="9"/>
  <c r="I113" i="9"/>
  <c r="I112" i="9"/>
  <c r="I111" i="9"/>
  <c r="I110" i="9"/>
  <c r="I109" i="9"/>
  <c r="I108" i="9"/>
  <c r="I107" i="9"/>
  <c r="I106" i="9"/>
  <c r="I105" i="9"/>
  <c r="I104" i="9"/>
  <c r="I103" i="9"/>
  <c r="I102" i="9"/>
  <c r="I101" i="9"/>
  <c r="I100" i="9"/>
  <c r="I99" i="9"/>
  <c r="I98" i="9"/>
  <c r="I97" i="9"/>
  <c r="I96" i="9"/>
  <c r="I95" i="9"/>
  <c r="I94" i="9"/>
  <c r="I93" i="9"/>
  <c r="I92" i="9"/>
  <c r="I91" i="9"/>
  <c r="I90" i="9"/>
  <c r="I89" i="9"/>
  <c r="I88" i="9"/>
  <c r="I87" i="9"/>
  <c r="I86" i="9"/>
  <c r="I85" i="9"/>
  <c r="I84" i="9"/>
  <c r="I83" i="9"/>
  <c r="I82" i="9"/>
  <c r="I81" i="9"/>
  <c r="I80" i="9"/>
  <c r="I79" i="9"/>
  <c r="I78" i="9"/>
  <c r="I77" i="9"/>
  <c r="I76" i="9"/>
  <c r="I75" i="9"/>
  <c r="I74" i="9"/>
  <c r="I73" i="9"/>
  <c r="I72" i="9"/>
  <c r="I71" i="9"/>
  <c r="I70" i="9"/>
  <c r="I69" i="9"/>
  <c r="I68" i="9"/>
  <c r="I67" i="9"/>
  <c r="I66" i="9"/>
  <c r="I65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4" i="9"/>
  <c r="I43" i="9"/>
  <c r="I42" i="9"/>
  <c r="I41" i="9"/>
  <c r="I40" i="9"/>
  <c r="I39" i="9"/>
  <c r="I38" i="9"/>
  <c r="I37" i="9"/>
  <c r="I36" i="9"/>
  <c r="I35" i="9"/>
  <c r="I34" i="9"/>
  <c r="I33" i="9"/>
  <c r="I32" i="9"/>
  <c r="I31" i="9"/>
  <c r="I30" i="9"/>
  <c r="I29" i="9"/>
  <c r="I28" i="9"/>
  <c r="I27" i="9"/>
  <c r="I26" i="9"/>
  <c r="I25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I9" i="9"/>
  <c r="I8" i="9"/>
  <c r="I7" i="9"/>
  <c r="I772" i="8"/>
  <c r="I771" i="8"/>
  <c r="I770" i="8"/>
  <c r="I769" i="8"/>
  <c r="I767" i="8"/>
  <c r="I766" i="8"/>
  <c r="I765" i="8"/>
  <c r="I764" i="8"/>
  <c r="I763" i="8"/>
  <c r="I762" i="8"/>
  <c r="I761" i="8"/>
  <c r="I760" i="8"/>
  <c r="I759" i="8"/>
  <c r="I758" i="8"/>
  <c r="I757" i="8"/>
  <c r="I756" i="8"/>
  <c r="I755" i="8"/>
  <c r="I754" i="8"/>
  <c r="I753" i="8"/>
  <c r="I752" i="8"/>
  <c r="I751" i="8"/>
  <c r="I750" i="8"/>
  <c r="I749" i="8"/>
  <c r="I748" i="8"/>
  <c r="I747" i="8"/>
  <c r="I746" i="8"/>
  <c r="I745" i="8"/>
  <c r="I744" i="8"/>
  <c r="I743" i="8"/>
  <c r="I741" i="8"/>
  <c r="I740" i="8" s="1"/>
  <c r="I739" i="8"/>
  <c r="I738" i="8"/>
  <c r="I737" i="8"/>
  <c r="I736" i="8"/>
  <c r="I735" i="8"/>
  <c r="I734" i="8"/>
  <c r="I733" i="8"/>
  <c r="I732" i="8"/>
  <c r="I731" i="8"/>
  <c r="I730" i="8"/>
  <c r="I729" i="8"/>
  <c r="I728" i="8"/>
  <c r="I727" i="8"/>
  <c r="I726" i="8"/>
  <c r="I725" i="8"/>
  <c r="I724" i="8"/>
  <c r="I723" i="8"/>
  <c r="I722" i="8"/>
  <c r="I721" i="8"/>
  <c r="I720" i="8"/>
  <c r="I719" i="8"/>
  <c r="I718" i="8"/>
  <c r="I717" i="8"/>
  <c r="I716" i="8"/>
  <c r="I715" i="8"/>
  <c r="I714" i="8"/>
  <c r="I713" i="8"/>
  <c r="I712" i="8"/>
  <c r="I711" i="8"/>
  <c r="I710" i="8"/>
  <c r="I709" i="8"/>
  <c r="I708" i="8"/>
  <c r="I707" i="8"/>
  <c r="I706" i="8"/>
  <c r="I705" i="8"/>
  <c r="I704" i="8"/>
  <c r="I703" i="8"/>
  <c r="I702" i="8"/>
  <c r="I701" i="8"/>
  <c r="I700" i="8"/>
  <c r="I699" i="8"/>
  <c r="I698" i="8"/>
  <c r="I697" i="8"/>
  <c r="I696" i="8"/>
  <c r="I695" i="8"/>
  <c r="I694" i="8"/>
  <c r="I693" i="8"/>
  <c r="I692" i="8"/>
  <c r="I691" i="8"/>
  <c r="I690" i="8"/>
  <c r="I689" i="8"/>
  <c r="I688" i="8"/>
  <c r="I687" i="8"/>
  <c r="I686" i="8"/>
  <c r="I685" i="8"/>
  <c r="I684" i="8"/>
  <c r="I683" i="8"/>
  <c r="I682" i="8"/>
  <c r="I681" i="8"/>
  <c r="I680" i="8"/>
  <c r="I679" i="8"/>
  <c r="I678" i="8"/>
  <c r="I677" i="8"/>
  <c r="I676" i="8"/>
  <c r="I675" i="8"/>
  <c r="I674" i="8"/>
  <c r="I673" i="8"/>
  <c r="I672" i="8"/>
  <c r="I671" i="8"/>
  <c r="I670" i="8"/>
  <c r="I669" i="8"/>
  <c r="I668" i="8"/>
  <c r="I667" i="8"/>
  <c r="I666" i="8"/>
  <c r="I665" i="8"/>
  <c r="I664" i="8"/>
  <c r="I663" i="8"/>
  <c r="I662" i="8"/>
  <c r="I661" i="8"/>
  <c r="I660" i="8"/>
  <c r="I659" i="8"/>
  <c r="I658" i="8"/>
  <c r="I657" i="8"/>
  <c r="I656" i="8"/>
  <c r="I655" i="8"/>
  <c r="I654" i="8"/>
  <c r="I653" i="8"/>
  <c r="I652" i="8"/>
  <c r="I651" i="8"/>
  <c r="I650" i="8"/>
  <c r="I649" i="8"/>
  <c r="I648" i="8"/>
  <c r="I647" i="8"/>
  <c r="I646" i="8"/>
  <c r="I645" i="8"/>
  <c r="I644" i="8"/>
  <c r="I643" i="8"/>
  <c r="I642" i="8"/>
  <c r="I641" i="8"/>
  <c r="I640" i="8"/>
  <c r="I639" i="8"/>
  <c r="I638" i="8"/>
  <c r="I637" i="8"/>
  <c r="I636" i="8"/>
  <c r="I635" i="8"/>
  <c r="I634" i="8"/>
  <c r="I633" i="8"/>
  <c r="I632" i="8"/>
  <c r="I631" i="8"/>
  <c r="I630" i="8"/>
  <c r="I629" i="8"/>
  <c r="I628" i="8"/>
  <c r="I627" i="8"/>
  <c r="I626" i="8"/>
  <c r="I625" i="8"/>
  <c r="I624" i="8"/>
  <c r="I623" i="8"/>
  <c r="I622" i="8"/>
  <c r="I621" i="8"/>
  <c r="I620" i="8"/>
  <c r="I619" i="8"/>
  <c r="I618" i="8"/>
  <c r="I617" i="8"/>
  <c r="I616" i="8"/>
  <c r="I615" i="8"/>
  <c r="I614" i="8"/>
  <c r="I613" i="8"/>
  <c r="I612" i="8"/>
  <c r="I611" i="8"/>
  <c r="I610" i="8"/>
  <c r="I609" i="8"/>
  <c r="I608" i="8"/>
  <c r="I607" i="8"/>
  <c r="I606" i="8"/>
  <c r="I605" i="8"/>
  <c r="I604" i="8"/>
  <c r="I603" i="8"/>
  <c r="I602" i="8"/>
  <c r="I601" i="8"/>
  <c r="I600" i="8"/>
  <c r="I599" i="8"/>
  <c r="I598" i="8"/>
  <c r="I596" i="8"/>
  <c r="I595" i="8"/>
  <c r="I594" i="8"/>
  <c r="I593" i="8"/>
  <c r="I592" i="8"/>
  <c r="I591" i="8"/>
  <c r="I590" i="8"/>
  <c r="I589" i="8"/>
  <c r="I588" i="8"/>
  <c r="I587" i="8"/>
  <c r="I586" i="8"/>
  <c r="I585" i="8"/>
  <c r="I584" i="8"/>
  <c r="I583" i="8"/>
  <c r="I582" i="8"/>
  <c r="I581" i="8"/>
  <c r="I580" i="8"/>
  <c r="I579" i="8"/>
  <c r="I578" i="8"/>
  <c r="I577" i="8"/>
  <c r="I576" i="8"/>
  <c r="I575" i="8"/>
  <c r="I574" i="8"/>
  <c r="I573" i="8"/>
  <c r="I572" i="8"/>
  <c r="I571" i="8"/>
  <c r="I570" i="8"/>
  <c r="I569" i="8"/>
  <c r="I568" i="8"/>
  <c r="I567" i="8"/>
  <c r="I566" i="8"/>
  <c r="I565" i="8"/>
  <c r="I563" i="8"/>
  <c r="I562" i="8"/>
  <c r="I561" i="8"/>
  <c r="I560" i="8"/>
  <c r="I559" i="8"/>
  <c r="I558" i="8"/>
  <c r="I557" i="8"/>
  <c r="I556" i="8"/>
  <c r="I555" i="8"/>
  <c r="I554" i="8"/>
  <c r="I553" i="8"/>
  <c r="I552" i="8"/>
  <c r="I551" i="8"/>
  <c r="I550" i="8"/>
  <c r="I549" i="8"/>
  <c r="I548" i="8"/>
  <c r="I547" i="8"/>
  <c r="I546" i="8"/>
  <c r="I545" i="8"/>
  <c r="I544" i="8"/>
  <c r="I543" i="8"/>
  <c r="I542" i="8"/>
  <c r="I541" i="8"/>
  <c r="I540" i="8"/>
  <c r="I539" i="8"/>
  <c r="I538" i="8"/>
  <c r="I537" i="8"/>
  <c r="I536" i="8"/>
  <c r="I535" i="8"/>
  <c r="I534" i="8"/>
  <c r="I533" i="8"/>
  <c r="I532" i="8"/>
  <c r="I530" i="8"/>
  <c r="I529" i="8"/>
  <c r="I528" i="8"/>
  <c r="I527" i="8"/>
  <c r="I525" i="8"/>
  <c r="I524" i="8"/>
  <c r="I523" i="8"/>
  <c r="I522" i="8"/>
  <c r="I521" i="8"/>
  <c r="I520" i="8"/>
  <c r="I519" i="8"/>
  <c r="I518" i="8"/>
  <c r="I517" i="8"/>
  <c r="I516" i="8"/>
  <c r="I515" i="8"/>
  <c r="I514" i="8"/>
  <c r="I512" i="8"/>
  <c r="I511" i="8"/>
  <c r="I510" i="8" s="1"/>
  <c r="I509" i="8"/>
  <c r="I508" i="8"/>
  <c r="I507" i="8"/>
  <c r="I506" i="8"/>
  <c r="I505" i="8"/>
  <c r="I504" i="8"/>
  <c r="I503" i="8"/>
  <c r="I502" i="8"/>
  <c r="I501" i="8"/>
  <c r="I499" i="8" s="1"/>
  <c r="I500" i="8"/>
  <c r="I498" i="8"/>
  <c r="I497" i="8"/>
  <c r="I496" i="8"/>
  <c r="I495" i="8"/>
  <c r="I494" i="8"/>
  <c r="I493" i="8"/>
  <c r="I492" i="8"/>
  <c r="I491" i="8"/>
  <c r="I490" i="8"/>
  <c r="I489" i="8"/>
  <c r="I488" i="8"/>
  <c r="I487" i="8"/>
  <c r="I486" i="8"/>
  <c r="I485" i="8"/>
  <c r="I484" i="8"/>
  <c r="I483" i="8"/>
  <c r="I481" i="8"/>
  <c r="I480" i="8"/>
  <c r="I479" i="8"/>
  <c r="I478" i="8"/>
  <c r="I477" i="8"/>
  <c r="I476" i="8"/>
  <c r="I475" i="8"/>
  <c r="I474" i="8"/>
  <c r="I473" i="8"/>
  <c r="I471" i="8"/>
  <c r="I470" i="8"/>
  <c r="I469" i="8"/>
  <c r="I468" i="8"/>
  <c r="I467" i="8"/>
  <c r="I466" i="8"/>
  <c r="I465" i="8"/>
  <c r="I464" i="8"/>
  <c r="I463" i="8"/>
  <c r="I462" i="8"/>
  <c r="I461" i="8"/>
  <c r="I460" i="8"/>
  <c r="I459" i="8"/>
  <c r="I458" i="8"/>
  <c r="I457" i="8"/>
  <c r="I456" i="8"/>
  <c r="I455" i="8"/>
  <c r="I454" i="8"/>
  <c r="I453" i="8"/>
  <c r="I452" i="8"/>
  <c r="I451" i="8"/>
  <c r="I450" i="8"/>
  <c r="I449" i="8"/>
  <c r="I448" i="8"/>
  <c r="I447" i="8"/>
  <c r="I446" i="8"/>
  <c r="I445" i="8"/>
  <c r="I444" i="8"/>
  <c r="I443" i="8"/>
  <c r="I442" i="8"/>
  <c r="I441" i="8"/>
  <c r="I440" i="8"/>
  <c r="I439" i="8"/>
  <c r="I438" i="8"/>
  <c r="I437" i="8"/>
  <c r="I436" i="8"/>
  <c r="I435" i="8"/>
  <c r="I434" i="8"/>
  <c r="I433" i="8"/>
  <c r="I432" i="8"/>
  <c r="I431" i="8"/>
  <c r="I430" i="8"/>
  <c r="I429" i="8"/>
  <c r="I428" i="8"/>
  <c r="I427" i="8"/>
  <c r="I426" i="8"/>
  <c r="I425" i="8"/>
  <c r="I424" i="8"/>
  <c r="I423" i="8"/>
  <c r="I422" i="8"/>
  <c r="I421" i="8"/>
  <c r="I420" i="8"/>
  <c r="I419" i="8"/>
  <c r="I418" i="8"/>
  <c r="I417" i="8"/>
  <c r="I416" i="8"/>
  <c r="I415" i="8"/>
  <c r="I414" i="8"/>
  <c r="I413" i="8"/>
  <c r="I412" i="8"/>
  <c r="I411" i="8"/>
  <c r="I410" i="8"/>
  <c r="I409" i="8"/>
  <c r="I408" i="8"/>
  <c r="I407" i="8"/>
  <c r="I406" i="8"/>
  <c r="I405" i="8"/>
  <c r="I404" i="8"/>
  <c r="I403" i="8"/>
  <c r="I402" i="8"/>
  <c r="I401" i="8"/>
  <c r="I400" i="8"/>
  <c r="I399" i="8"/>
  <c r="I398" i="8"/>
  <c r="I397" i="8"/>
  <c r="I396" i="8"/>
  <c r="I395" i="8"/>
  <c r="I394" i="8"/>
  <c r="I393" i="8"/>
  <c r="I392" i="8"/>
  <c r="I391" i="8"/>
  <c r="I390" i="8"/>
  <c r="I389" i="8"/>
  <c r="I388" i="8"/>
  <c r="I387" i="8"/>
  <c r="I386" i="8"/>
  <c r="I385" i="8"/>
  <c r="I384" i="8"/>
  <c r="I383" i="8"/>
  <c r="I382" i="8"/>
  <c r="I381" i="8"/>
  <c r="I380" i="8"/>
  <c r="I379" i="8"/>
  <c r="I378" i="8"/>
  <c r="I377" i="8"/>
  <c r="I376" i="8"/>
  <c r="I375" i="8"/>
  <c r="I374" i="8"/>
  <c r="I373" i="8"/>
  <c r="I372" i="8"/>
  <c r="I371" i="8"/>
  <c r="I370" i="8"/>
  <c r="I369" i="8"/>
  <c r="I368" i="8"/>
  <c r="I367" i="8"/>
  <c r="I366" i="8"/>
  <c r="I365" i="8"/>
  <c r="I364" i="8"/>
  <c r="I363" i="8"/>
  <c r="I362" i="8"/>
  <c r="I361" i="8"/>
  <c r="I360" i="8"/>
  <c r="I359" i="8"/>
  <c r="I358" i="8"/>
  <c r="I357" i="8"/>
  <c r="I355" i="8"/>
  <c r="I353" i="8"/>
  <c r="I351" i="8"/>
  <c r="I350" i="8"/>
  <c r="I349" i="8"/>
  <c r="I348" i="8"/>
  <c r="I347" i="8"/>
  <c r="I346" i="8"/>
  <c r="I345" i="8"/>
  <c r="I344" i="8"/>
  <c r="I343" i="8"/>
  <c r="I342" i="8"/>
  <c r="I341" i="8"/>
  <c r="I340" i="8"/>
  <c r="I339" i="8"/>
  <c r="I338" i="8"/>
  <c r="I337" i="8"/>
  <c r="I336" i="8"/>
  <c r="I335" i="8"/>
  <c r="I334" i="8"/>
  <c r="I333" i="8"/>
  <c r="I332" i="8"/>
  <c r="I331" i="8"/>
  <c r="I330" i="8"/>
  <c r="I329" i="8"/>
  <c r="I328" i="8"/>
  <c r="I327" i="8"/>
  <c r="I326" i="8"/>
  <c r="I325" i="8"/>
  <c r="I324" i="8"/>
  <c r="I323" i="8"/>
  <c r="I322" i="8"/>
  <c r="I321" i="8"/>
  <c r="I320" i="8"/>
  <c r="I319" i="8"/>
  <c r="I318" i="8"/>
  <c r="I317" i="8"/>
  <c r="I316" i="8"/>
  <c r="I315" i="8"/>
  <c r="I314" i="8"/>
  <c r="I313" i="8"/>
  <c r="I312" i="8"/>
  <c r="I311" i="8"/>
  <c r="I310" i="8"/>
  <c r="I309" i="8"/>
  <c r="I308" i="8"/>
  <c r="I307" i="8"/>
  <c r="I306" i="8"/>
  <c r="I305" i="8"/>
  <c r="I304" i="8"/>
  <c r="I303" i="8"/>
  <c r="I302" i="8"/>
  <c r="I301" i="8"/>
  <c r="I300" i="8"/>
  <c r="I299" i="8"/>
  <c r="I297" i="8"/>
  <c r="I296" i="8"/>
  <c r="I295" i="8"/>
  <c r="I294" i="8"/>
  <c r="I293" i="8"/>
  <c r="I292" i="8"/>
  <c r="I291" i="8"/>
  <c r="I290" i="8"/>
  <c r="I289" i="8"/>
  <c r="I288" i="8"/>
  <c r="I287" i="8"/>
  <c r="I286" i="8"/>
  <c r="I285" i="8"/>
  <c r="I284" i="8"/>
  <c r="I283" i="8"/>
  <c r="I282" i="8"/>
  <c r="I281" i="8"/>
  <c r="I280" i="8"/>
  <c r="I279" i="8"/>
  <c r="I278" i="8"/>
  <c r="I277" i="8"/>
  <c r="I276" i="8"/>
  <c r="I275" i="8"/>
  <c r="I274" i="8"/>
  <c r="I273" i="8"/>
  <c r="I272" i="8"/>
  <c r="I271" i="8"/>
  <c r="I270" i="8"/>
  <c r="I269" i="8"/>
  <c r="I268" i="8"/>
  <c r="I267" i="8"/>
  <c r="I266" i="8"/>
  <c r="I265" i="8"/>
  <c r="I264" i="8"/>
  <c r="I263" i="8"/>
  <c r="I261" i="8"/>
  <c r="I260" i="8"/>
  <c r="I259" i="8"/>
  <c r="I258" i="8"/>
  <c r="I257" i="8"/>
  <c r="I256" i="8"/>
  <c r="I255" i="8"/>
  <c r="I254" i="8"/>
  <c r="I253" i="8"/>
  <c r="I252" i="8"/>
  <c r="I251" i="8"/>
  <c r="I250" i="8"/>
  <c r="I249" i="8"/>
  <c r="I248" i="8"/>
  <c r="I247" i="8"/>
  <c r="I246" i="8"/>
  <c r="I245" i="8"/>
  <c r="I244" i="8"/>
  <c r="I243" i="8"/>
  <c r="I242" i="8"/>
  <c r="I241" i="8"/>
  <c r="I240" i="8"/>
  <c r="I239" i="8"/>
  <c r="I238" i="8"/>
  <c r="I237" i="8"/>
  <c r="I236" i="8" s="1"/>
  <c r="I235" i="8"/>
  <c r="I234" i="8"/>
  <c r="I233" i="8"/>
  <c r="I232" i="8"/>
  <c r="I231" i="8"/>
  <c r="I230" i="8"/>
  <c r="I229" i="8"/>
  <c r="I228" i="8"/>
  <c r="I227" i="8"/>
  <c r="I226" i="8"/>
  <c r="I225" i="8"/>
  <c r="I224" i="8"/>
  <c r="I223" i="8"/>
  <c r="I222" i="8"/>
  <c r="I221" i="8"/>
  <c r="I220" i="8"/>
  <c r="I219" i="8"/>
  <c r="I218" i="8"/>
  <c r="I217" i="8"/>
  <c r="I216" i="8"/>
  <c r="I215" i="8"/>
  <c r="I214" i="8"/>
  <c r="I213" i="8"/>
  <c r="I212" i="8"/>
  <c r="I211" i="8"/>
  <c r="I210" i="8"/>
  <c r="I209" i="8"/>
  <c r="I208" i="8"/>
  <c r="I207" i="8"/>
  <c r="I205" i="8"/>
  <c r="I204" i="8"/>
  <c r="I203" i="8"/>
  <c r="I202" i="8"/>
  <c r="I201" i="8"/>
  <c r="I200" i="8"/>
  <c r="I199" i="8"/>
  <c r="I198" i="8"/>
  <c r="I197" i="8"/>
  <c r="I196" i="8"/>
  <c r="I195" i="8"/>
  <c r="I194" i="8"/>
  <c r="I193" i="8"/>
  <c r="I192" i="8"/>
  <c r="I191" i="8"/>
  <c r="I190" i="8"/>
  <c r="I189" i="8"/>
  <c r="I188" i="8"/>
  <c r="I187" i="8"/>
  <c r="I186" i="8"/>
  <c r="I185" i="8"/>
  <c r="I184" i="8"/>
  <c r="I183" i="8"/>
  <c r="I182" i="8"/>
  <c r="I181" i="8"/>
  <c r="I180" i="8"/>
  <c r="I179" i="8"/>
  <c r="I178" i="8"/>
  <c r="I177" i="8"/>
  <c r="I176" i="8"/>
  <c r="I175" i="8"/>
  <c r="I174" i="8"/>
  <c r="I173" i="8"/>
  <c r="I172" i="8"/>
  <c r="I171" i="8"/>
  <c r="I170" i="8"/>
  <c r="I169" i="8"/>
  <c r="I168" i="8"/>
  <c r="I167" i="8"/>
  <c r="I166" i="8"/>
  <c r="I165" i="8"/>
  <c r="I164" i="8"/>
  <c r="I163" i="8"/>
  <c r="I162" i="8"/>
  <c r="I161" i="8"/>
  <c r="I160" i="8"/>
  <c r="I159" i="8"/>
  <c r="I158" i="8"/>
  <c r="I157" i="8"/>
  <c r="I156" i="8"/>
  <c r="I155" i="8"/>
  <c r="I154" i="8"/>
  <c r="I153" i="8"/>
  <c r="I152" i="8"/>
  <c r="I151" i="8"/>
  <c r="I150" i="8"/>
  <c r="I149" i="8"/>
  <c r="I148" i="8"/>
  <c r="I147" i="8"/>
  <c r="I146" i="8"/>
  <c r="I145" i="8"/>
  <c r="I144" i="8"/>
  <c r="I143" i="8"/>
  <c r="I142" i="8"/>
  <c r="I141" i="8"/>
  <c r="I140" i="8"/>
  <c r="I139" i="8"/>
  <c r="I138" i="8"/>
  <c r="I137" i="8"/>
  <c r="I136" i="8"/>
  <c r="I135" i="8"/>
  <c r="I134" i="8"/>
  <c r="I133" i="8"/>
  <c r="I132" i="8"/>
  <c r="I131" i="8"/>
  <c r="I130" i="8"/>
  <c r="I129" i="8"/>
  <c r="I128" i="8"/>
  <c r="I127" i="8"/>
  <c r="I126" i="8"/>
  <c r="I125" i="8"/>
  <c r="I124" i="8"/>
  <c r="I123" i="8"/>
  <c r="I122" i="8"/>
  <c r="I121" i="8"/>
  <c r="I120" i="8"/>
  <c r="I119" i="8"/>
  <c r="I118" i="8"/>
  <c r="I117" i="8"/>
  <c r="I116" i="8"/>
  <c r="I115" i="8"/>
  <c r="I114" i="8"/>
  <c r="I113" i="8"/>
  <c r="I112" i="8"/>
  <c r="I111" i="8"/>
  <c r="I110" i="8"/>
  <c r="I109" i="8"/>
  <c r="I108" i="8"/>
  <c r="I107" i="8"/>
  <c r="I106" i="8"/>
  <c r="I105" i="8"/>
  <c r="I104" i="8"/>
  <c r="I103" i="8"/>
  <c r="I102" i="8"/>
  <c r="I101" i="8"/>
  <c r="I100" i="8"/>
  <c r="I99" i="8"/>
  <c r="I98" i="8"/>
  <c r="I97" i="8"/>
  <c r="I96" i="8"/>
  <c r="I95" i="8"/>
  <c r="I94" i="8"/>
  <c r="I93" i="8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772" i="7"/>
  <c r="I771" i="7"/>
  <c r="I770" i="7"/>
  <c r="I769" i="7"/>
  <c r="I767" i="7"/>
  <c r="I766" i="7"/>
  <c r="I765" i="7"/>
  <c r="I764" i="7"/>
  <c r="I763" i="7"/>
  <c r="I762" i="7"/>
  <c r="I761" i="7"/>
  <c r="I760" i="7"/>
  <c r="I759" i="7"/>
  <c r="I758" i="7"/>
  <c r="I757" i="7"/>
  <c r="I756" i="7"/>
  <c r="I755" i="7"/>
  <c r="I754" i="7"/>
  <c r="I753" i="7"/>
  <c r="I752" i="7"/>
  <c r="I751" i="7"/>
  <c r="I750" i="7"/>
  <c r="I749" i="7"/>
  <c r="I748" i="7"/>
  <c r="I747" i="7"/>
  <c r="I746" i="7"/>
  <c r="I745" i="7"/>
  <c r="I744" i="7"/>
  <c r="I743" i="7"/>
  <c r="I741" i="7"/>
  <c r="I740" i="7" s="1"/>
  <c r="I739" i="7"/>
  <c r="I738" i="7"/>
  <c r="I737" i="7"/>
  <c r="I736" i="7"/>
  <c r="I735" i="7"/>
  <c r="I734" i="7"/>
  <c r="I733" i="7"/>
  <c r="I732" i="7"/>
  <c r="I731" i="7"/>
  <c r="I730" i="7"/>
  <c r="I729" i="7"/>
  <c r="I728" i="7"/>
  <c r="I727" i="7"/>
  <c r="I726" i="7"/>
  <c r="I725" i="7"/>
  <c r="I724" i="7"/>
  <c r="I723" i="7"/>
  <c r="I722" i="7"/>
  <c r="I721" i="7"/>
  <c r="I720" i="7"/>
  <c r="I719" i="7"/>
  <c r="I718" i="7"/>
  <c r="I717" i="7"/>
  <c r="I716" i="7"/>
  <c r="I715" i="7"/>
  <c r="I714" i="7"/>
  <c r="I713" i="7"/>
  <c r="I712" i="7"/>
  <c r="I711" i="7"/>
  <c r="I710" i="7"/>
  <c r="I709" i="7"/>
  <c r="I708" i="7"/>
  <c r="I707" i="7"/>
  <c r="I706" i="7"/>
  <c r="I705" i="7"/>
  <c r="I704" i="7"/>
  <c r="I703" i="7"/>
  <c r="I702" i="7"/>
  <c r="I701" i="7"/>
  <c r="I700" i="7"/>
  <c r="I699" i="7"/>
  <c r="I698" i="7"/>
  <c r="I697" i="7"/>
  <c r="I696" i="7"/>
  <c r="I695" i="7"/>
  <c r="I694" i="7"/>
  <c r="I693" i="7"/>
  <c r="I692" i="7"/>
  <c r="I691" i="7"/>
  <c r="I690" i="7"/>
  <c r="I689" i="7"/>
  <c r="I688" i="7"/>
  <c r="I687" i="7"/>
  <c r="I686" i="7"/>
  <c r="I685" i="7"/>
  <c r="I684" i="7"/>
  <c r="I683" i="7"/>
  <c r="I682" i="7"/>
  <c r="I681" i="7"/>
  <c r="I680" i="7"/>
  <c r="I679" i="7"/>
  <c r="I678" i="7"/>
  <c r="I677" i="7"/>
  <c r="I676" i="7"/>
  <c r="I675" i="7"/>
  <c r="I674" i="7"/>
  <c r="I673" i="7"/>
  <c r="I672" i="7"/>
  <c r="I671" i="7"/>
  <c r="I670" i="7"/>
  <c r="I669" i="7"/>
  <c r="I668" i="7"/>
  <c r="I667" i="7"/>
  <c r="I666" i="7"/>
  <c r="I665" i="7"/>
  <c r="I664" i="7"/>
  <c r="I663" i="7"/>
  <c r="I662" i="7"/>
  <c r="I661" i="7"/>
  <c r="I660" i="7"/>
  <c r="I659" i="7"/>
  <c r="I658" i="7"/>
  <c r="I657" i="7"/>
  <c r="I656" i="7"/>
  <c r="I655" i="7"/>
  <c r="I654" i="7"/>
  <c r="I653" i="7"/>
  <c r="I652" i="7"/>
  <c r="I651" i="7"/>
  <c r="I650" i="7"/>
  <c r="I649" i="7"/>
  <c r="I648" i="7"/>
  <c r="I647" i="7"/>
  <c r="I646" i="7"/>
  <c r="I645" i="7"/>
  <c r="I644" i="7"/>
  <c r="I643" i="7"/>
  <c r="I642" i="7"/>
  <c r="I641" i="7"/>
  <c r="I640" i="7"/>
  <c r="I639" i="7"/>
  <c r="I638" i="7"/>
  <c r="I637" i="7"/>
  <c r="I636" i="7"/>
  <c r="I635" i="7"/>
  <c r="I634" i="7"/>
  <c r="I633" i="7"/>
  <c r="I632" i="7"/>
  <c r="I631" i="7"/>
  <c r="I630" i="7"/>
  <c r="I629" i="7"/>
  <c r="I628" i="7"/>
  <c r="I627" i="7"/>
  <c r="I626" i="7"/>
  <c r="I625" i="7"/>
  <c r="I624" i="7"/>
  <c r="I623" i="7"/>
  <c r="I622" i="7"/>
  <c r="I621" i="7"/>
  <c r="I620" i="7"/>
  <c r="I619" i="7"/>
  <c r="I618" i="7"/>
  <c r="I617" i="7"/>
  <c r="I616" i="7"/>
  <c r="I615" i="7"/>
  <c r="I614" i="7"/>
  <c r="I613" i="7"/>
  <c r="I612" i="7"/>
  <c r="I611" i="7"/>
  <c r="I610" i="7"/>
  <c r="I609" i="7"/>
  <c r="I608" i="7"/>
  <c r="I607" i="7"/>
  <c r="I606" i="7"/>
  <c r="I605" i="7"/>
  <c r="I604" i="7"/>
  <c r="I603" i="7"/>
  <c r="I602" i="7"/>
  <c r="I601" i="7"/>
  <c r="I600" i="7"/>
  <c r="I599" i="7"/>
  <c r="I598" i="7"/>
  <c r="I597" i="7"/>
  <c r="I596" i="7"/>
  <c r="I595" i="7"/>
  <c r="I594" i="7"/>
  <c r="I593" i="7"/>
  <c r="I592" i="7"/>
  <c r="I591" i="7"/>
  <c r="I590" i="7"/>
  <c r="I589" i="7"/>
  <c r="I588" i="7"/>
  <c r="I587" i="7"/>
  <c r="I586" i="7"/>
  <c r="I585" i="7"/>
  <c r="I584" i="7"/>
  <c r="I583" i="7"/>
  <c r="I582" i="7"/>
  <c r="I581" i="7"/>
  <c r="I580" i="7"/>
  <c r="I579" i="7"/>
  <c r="I578" i="7"/>
  <c r="I577" i="7"/>
  <c r="I576" i="7"/>
  <c r="I575" i="7"/>
  <c r="I574" i="7"/>
  <c r="I573" i="7"/>
  <c r="I572" i="7"/>
  <c r="I571" i="7"/>
  <c r="I570" i="7"/>
  <c r="I569" i="7"/>
  <c r="I568" i="7"/>
  <c r="I567" i="7"/>
  <c r="I566" i="7"/>
  <c r="I565" i="7"/>
  <c r="I564" i="7" s="1"/>
  <c r="I563" i="7"/>
  <c r="I562" i="7"/>
  <c r="I561" i="7"/>
  <c r="I560" i="7"/>
  <c r="I559" i="7"/>
  <c r="I558" i="7"/>
  <c r="I557" i="7"/>
  <c r="I556" i="7"/>
  <c r="I555" i="7"/>
  <c r="I554" i="7"/>
  <c r="I553" i="7"/>
  <c r="I552" i="7"/>
  <c r="I551" i="7"/>
  <c r="I550" i="7"/>
  <c r="I549" i="7"/>
  <c r="I548" i="7"/>
  <c r="I547" i="7"/>
  <c r="I546" i="7"/>
  <c r="I545" i="7"/>
  <c r="I544" i="7"/>
  <c r="I543" i="7"/>
  <c r="I542" i="7"/>
  <c r="I541" i="7"/>
  <c r="I540" i="7"/>
  <c r="I539" i="7"/>
  <c r="I538" i="7"/>
  <c r="I537" i="7"/>
  <c r="I536" i="7"/>
  <c r="I535" i="7"/>
  <c r="I534" i="7"/>
  <c r="I533" i="7"/>
  <c r="I532" i="7"/>
  <c r="I531" i="7" s="1"/>
  <c r="I530" i="7"/>
  <c r="I529" i="7"/>
  <c r="I528" i="7"/>
  <c r="I527" i="7"/>
  <c r="I526" i="7" s="1"/>
  <c r="I525" i="7"/>
  <c r="I524" i="7"/>
  <c r="I523" i="7"/>
  <c r="I522" i="7"/>
  <c r="I521" i="7"/>
  <c r="I520" i="7"/>
  <c r="I519" i="7"/>
  <c r="I518" i="7"/>
  <c r="I517" i="7"/>
  <c r="I516" i="7"/>
  <c r="I515" i="7"/>
  <c r="I514" i="7"/>
  <c r="I513" i="7" s="1"/>
  <c r="I512" i="7"/>
  <c r="I511" i="7"/>
  <c r="I509" i="7"/>
  <c r="I508" i="7"/>
  <c r="I507" i="7"/>
  <c r="I506" i="7"/>
  <c r="I505" i="7"/>
  <c r="I504" i="7"/>
  <c r="I503" i="7"/>
  <c r="I502" i="7"/>
  <c r="I501" i="7"/>
  <c r="I500" i="7"/>
  <c r="I498" i="7"/>
  <c r="I497" i="7"/>
  <c r="I496" i="7"/>
  <c r="I495" i="7"/>
  <c r="I494" i="7"/>
  <c r="I493" i="7"/>
  <c r="I492" i="7"/>
  <c r="I491" i="7"/>
  <c r="I490" i="7"/>
  <c r="I489" i="7"/>
  <c r="I488" i="7"/>
  <c r="I487" i="7"/>
  <c r="I486" i="7"/>
  <c r="I485" i="7"/>
  <c r="I484" i="7"/>
  <c r="I483" i="7"/>
  <c r="I481" i="7"/>
  <c r="I480" i="7"/>
  <c r="I479" i="7"/>
  <c r="I478" i="7"/>
  <c r="I477" i="7"/>
  <c r="I476" i="7"/>
  <c r="I475" i="7"/>
  <c r="I474" i="7"/>
  <c r="I473" i="7"/>
  <c r="I471" i="7"/>
  <c r="I470" i="7"/>
  <c r="I469" i="7"/>
  <c r="I468" i="7"/>
  <c r="I467" i="7"/>
  <c r="I466" i="7"/>
  <c r="I465" i="7"/>
  <c r="I464" i="7"/>
  <c r="I463" i="7"/>
  <c r="I462" i="7"/>
  <c r="I461" i="7"/>
  <c r="I460" i="7"/>
  <c r="I459" i="7"/>
  <c r="I458" i="7"/>
  <c r="I457" i="7"/>
  <c r="I456" i="7"/>
  <c r="I455" i="7"/>
  <c r="I454" i="7"/>
  <c r="I453" i="7"/>
  <c r="I452" i="7"/>
  <c r="I451" i="7"/>
  <c r="I450" i="7"/>
  <c r="I449" i="7"/>
  <c r="I448" i="7"/>
  <c r="I447" i="7"/>
  <c r="I446" i="7"/>
  <c r="I445" i="7"/>
  <c r="I444" i="7"/>
  <c r="I443" i="7"/>
  <c r="I442" i="7"/>
  <c r="I441" i="7"/>
  <c r="I440" i="7"/>
  <c r="I439" i="7"/>
  <c r="I438" i="7"/>
  <c r="I437" i="7"/>
  <c r="I436" i="7"/>
  <c r="I435" i="7"/>
  <c r="I434" i="7"/>
  <c r="I433" i="7"/>
  <c r="I432" i="7"/>
  <c r="I431" i="7"/>
  <c r="I430" i="7"/>
  <c r="I429" i="7"/>
  <c r="I428" i="7"/>
  <c r="I427" i="7"/>
  <c r="I426" i="7"/>
  <c r="I425" i="7"/>
  <c r="I424" i="7"/>
  <c r="I423" i="7"/>
  <c r="I422" i="7"/>
  <c r="I421" i="7"/>
  <c r="I420" i="7"/>
  <c r="I419" i="7"/>
  <c r="I418" i="7"/>
  <c r="I417" i="7"/>
  <c r="I416" i="7"/>
  <c r="I415" i="7"/>
  <c r="I414" i="7"/>
  <c r="I413" i="7"/>
  <c r="I412" i="7"/>
  <c r="I411" i="7"/>
  <c r="I410" i="7"/>
  <c r="I409" i="7"/>
  <c r="I408" i="7"/>
  <c r="I407" i="7"/>
  <c r="I406" i="7"/>
  <c r="I405" i="7"/>
  <c r="I404" i="7"/>
  <c r="I403" i="7"/>
  <c r="I402" i="7"/>
  <c r="I401" i="7"/>
  <c r="I400" i="7"/>
  <c r="I399" i="7"/>
  <c r="I398" i="7"/>
  <c r="I397" i="7"/>
  <c r="I396" i="7"/>
  <c r="I395" i="7"/>
  <c r="I394" i="7"/>
  <c r="I393" i="7"/>
  <c r="I392" i="7"/>
  <c r="I391" i="7"/>
  <c r="I390" i="7"/>
  <c r="I389" i="7"/>
  <c r="I388" i="7"/>
  <c r="I387" i="7"/>
  <c r="I386" i="7"/>
  <c r="I385" i="7"/>
  <c r="I384" i="7"/>
  <c r="I383" i="7"/>
  <c r="I382" i="7"/>
  <c r="I381" i="7"/>
  <c r="I380" i="7"/>
  <c r="I379" i="7"/>
  <c r="I378" i="7"/>
  <c r="I377" i="7"/>
  <c r="I376" i="7"/>
  <c r="I375" i="7"/>
  <c r="I374" i="7"/>
  <c r="I373" i="7"/>
  <c r="I372" i="7"/>
  <c r="I371" i="7"/>
  <c r="I370" i="7"/>
  <c r="I369" i="7"/>
  <c r="I368" i="7"/>
  <c r="I367" i="7"/>
  <c r="I366" i="7"/>
  <c r="I365" i="7"/>
  <c r="I364" i="7"/>
  <c r="I363" i="7"/>
  <c r="I362" i="7"/>
  <c r="I361" i="7"/>
  <c r="I360" i="7"/>
  <c r="I359" i="7"/>
  <c r="I358" i="7"/>
  <c r="I357" i="7"/>
  <c r="I355" i="7"/>
  <c r="I353" i="7"/>
  <c r="I351" i="7"/>
  <c r="I350" i="7"/>
  <c r="I349" i="7"/>
  <c r="I348" i="7"/>
  <c r="I347" i="7"/>
  <c r="I346" i="7"/>
  <c r="I345" i="7"/>
  <c r="I344" i="7"/>
  <c r="I343" i="7"/>
  <c r="I342" i="7"/>
  <c r="I341" i="7"/>
  <c r="I340" i="7"/>
  <c r="I339" i="7"/>
  <c r="I338" i="7"/>
  <c r="I337" i="7"/>
  <c r="I336" i="7"/>
  <c r="I335" i="7"/>
  <c r="I334" i="7"/>
  <c r="I333" i="7"/>
  <c r="I332" i="7"/>
  <c r="I331" i="7"/>
  <c r="I330" i="7"/>
  <c r="I329" i="7"/>
  <c r="I328" i="7"/>
  <c r="I327" i="7"/>
  <c r="I326" i="7"/>
  <c r="I325" i="7"/>
  <c r="I324" i="7"/>
  <c r="I323" i="7"/>
  <c r="I322" i="7"/>
  <c r="I321" i="7"/>
  <c r="I320" i="7"/>
  <c r="I319" i="7"/>
  <c r="I318" i="7"/>
  <c r="I317" i="7"/>
  <c r="I316" i="7"/>
  <c r="I315" i="7"/>
  <c r="I314" i="7"/>
  <c r="I313" i="7"/>
  <c r="I312" i="7"/>
  <c r="I311" i="7"/>
  <c r="I310" i="7"/>
  <c r="I309" i="7"/>
  <c r="I308" i="7"/>
  <c r="I307" i="7"/>
  <c r="I306" i="7"/>
  <c r="I305" i="7"/>
  <c r="I304" i="7"/>
  <c r="I303" i="7"/>
  <c r="I302" i="7"/>
  <c r="I301" i="7"/>
  <c r="I300" i="7"/>
  <c r="I299" i="7"/>
  <c r="I297" i="7"/>
  <c r="I296" i="7"/>
  <c r="I295" i="7"/>
  <c r="I294" i="7"/>
  <c r="I293" i="7"/>
  <c r="I292" i="7"/>
  <c r="I291" i="7"/>
  <c r="I290" i="7"/>
  <c r="I289" i="7"/>
  <c r="I288" i="7"/>
  <c r="I287" i="7"/>
  <c r="I286" i="7"/>
  <c r="I285" i="7"/>
  <c r="I284" i="7"/>
  <c r="I283" i="7"/>
  <c r="I282" i="7"/>
  <c r="I281" i="7"/>
  <c r="I280" i="7"/>
  <c r="I279" i="7"/>
  <c r="I278" i="7"/>
  <c r="I277" i="7"/>
  <c r="I276" i="7"/>
  <c r="I275" i="7"/>
  <c r="I274" i="7"/>
  <c r="I273" i="7"/>
  <c r="I272" i="7"/>
  <c r="I271" i="7"/>
  <c r="I270" i="7"/>
  <c r="I269" i="7"/>
  <c r="I268" i="7"/>
  <c r="I267" i="7"/>
  <c r="I266" i="7"/>
  <c r="I265" i="7"/>
  <c r="I264" i="7"/>
  <c r="I263" i="7"/>
  <c r="I261" i="7"/>
  <c r="I260" i="7"/>
  <c r="I259" i="7"/>
  <c r="I258" i="7"/>
  <c r="I257" i="7"/>
  <c r="I256" i="7"/>
  <c r="I255" i="7"/>
  <c r="I254" i="7"/>
  <c r="I253" i="7"/>
  <c r="I252" i="7"/>
  <c r="I251" i="7"/>
  <c r="I250" i="7"/>
  <c r="I249" i="7"/>
  <c r="I248" i="7"/>
  <c r="I247" i="7"/>
  <c r="I246" i="7"/>
  <c r="I245" i="7"/>
  <c r="I244" i="7"/>
  <c r="I243" i="7"/>
  <c r="I242" i="7"/>
  <c r="I241" i="7"/>
  <c r="I240" i="7"/>
  <c r="I239" i="7"/>
  <c r="I238" i="7"/>
  <c r="I237" i="7"/>
  <c r="I235" i="7"/>
  <c r="I234" i="7"/>
  <c r="I233" i="7"/>
  <c r="I232" i="7"/>
  <c r="I231" i="7"/>
  <c r="I230" i="7"/>
  <c r="I229" i="7"/>
  <c r="I228" i="7"/>
  <c r="I227" i="7"/>
  <c r="I226" i="7"/>
  <c r="I225" i="7"/>
  <c r="I224" i="7"/>
  <c r="I223" i="7"/>
  <c r="I222" i="7"/>
  <c r="I221" i="7"/>
  <c r="I220" i="7"/>
  <c r="I219" i="7"/>
  <c r="I218" i="7"/>
  <c r="I217" i="7"/>
  <c r="I216" i="7"/>
  <c r="I215" i="7"/>
  <c r="I214" i="7"/>
  <c r="I213" i="7"/>
  <c r="I212" i="7"/>
  <c r="I211" i="7"/>
  <c r="I210" i="7"/>
  <c r="I209" i="7"/>
  <c r="I208" i="7"/>
  <c r="I207" i="7"/>
  <c r="I205" i="7"/>
  <c r="I204" i="7"/>
  <c r="I203" i="7"/>
  <c r="I202" i="7"/>
  <c r="I201" i="7"/>
  <c r="I200" i="7"/>
  <c r="I199" i="7"/>
  <c r="I198" i="7"/>
  <c r="I197" i="7"/>
  <c r="I196" i="7"/>
  <c r="I195" i="7"/>
  <c r="I194" i="7"/>
  <c r="I193" i="7"/>
  <c r="I192" i="7"/>
  <c r="I191" i="7"/>
  <c r="I190" i="7"/>
  <c r="I189" i="7"/>
  <c r="I188" i="7"/>
  <c r="I187" i="7"/>
  <c r="I186" i="7"/>
  <c r="I185" i="7"/>
  <c r="I184" i="7"/>
  <c r="I183" i="7"/>
  <c r="I182" i="7"/>
  <c r="I181" i="7"/>
  <c r="I180" i="7"/>
  <c r="I179" i="7"/>
  <c r="I178" i="7"/>
  <c r="I177" i="7"/>
  <c r="I176" i="7"/>
  <c r="I175" i="7"/>
  <c r="I174" i="7"/>
  <c r="I173" i="7"/>
  <c r="I172" i="7"/>
  <c r="I171" i="7"/>
  <c r="I170" i="7"/>
  <c r="I169" i="7"/>
  <c r="I168" i="7"/>
  <c r="I167" i="7"/>
  <c r="I166" i="7"/>
  <c r="I165" i="7"/>
  <c r="I164" i="7"/>
  <c r="I163" i="7"/>
  <c r="I162" i="7"/>
  <c r="I161" i="7"/>
  <c r="I160" i="7"/>
  <c r="I159" i="7"/>
  <c r="I158" i="7"/>
  <c r="I157" i="7"/>
  <c r="I156" i="7"/>
  <c r="I155" i="7"/>
  <c r="I154" i="7"/>
  <c r="I153" i="7"/>
  <c r="I152" i="7"/>
  <c r="I151" i="7"/>
  <c r="I150" i="7"/>
  <c r="I149" i="7"/>
  <c r="I148" i="7"/>
  <c r="I147" i="7"/>
  <c r="I146" i="7"/>
  <c r="I145" i="7"/>
  <c r="I144" i="7"/>
  <c r="I143" i="7"/>
  <c r="I142" i="7"/>
  <c r="I141" i="7"/>
  <c r="I140" i="7"/>
  <c r="I139" i="7"/>
  <c r="I138" i="7"/>
  <c r="I137" i="7"/>
  <c r="I136" i="7"/>
  <c r="I135" i="7"/>
  <c r="I134" i="7"/>
  <c r="I133" i="7"/>
  <c r="I132" i="7"/>
  <c r="I131" i="7"/>
  <c r="I130" i="7"/>
  <c r="I129" i="7"/>
  <c r="I128" i="7"/>
  <c r="I127" i="7"/>
  <c r="I126" i="7"/>
  <c r="I125" i="7"/>
  <c r="I124" i="7"/>
  <c r="I123" i="7"/>
  <c r="I122" i="7"/>
  <c r="I121" i="7"/>
  <c r="I120" i="7"/>
  <c r="I119" i="7"/>
  <c r="I118" i="7"/>
  <c r="I117" i="7"/>
  <c r="I116" i="7"/>
  <c r="I115" i="7"/>
  <c r="I114" i="7"/>
  <c r="I113" i="7"/>
  <c r="I112" i="7"/>
  <c r="I111" i="7"/>
  <c r="I110" i="7"/>
  <c r="I109" i="7"/>
  <c r="I108" i="7"/>
  <c r="I107" i="7"/>
  <c r="I106" i="7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298" i="7" l="1"/>
  <c r="I499" i="7"/>
  <c r="I298" i="10"/>
  <c r="I499" i="10"/>
  <c r="I6" i="7"/>
  <c r="I262" i="7"/>
  <c r="I510" i="7"/>
  <c r="I64" i="8"/>
  <c r="I262" i="10"/>
  <c r="I262" i="8"/>
  <c r="I206" i="9"/>
  <c r="I262" i="9"/>
  <c r="I64" i="7"/>
  <c r="I531" i="8"/>
  <c r="I597" i="9"/>
  <c r="I531" i="10"/>
  <c r="I742" i="10"/>
  <c r="I472" i="10"/>
  <c r="I6" i="10"/>
  <c r="I64" i="10"/>
  <c r="I236" i="10"/>
  <c r="I482" i="10"/>
  <c r="I597" i="10"/>
  <c r="I236" i="9"/>
  <c r="I482" i="9"/>
  <c r="I564" i="9"/>
  <c r="I64" i="9"/>
  <c r="I499" i="9"/>
  <c r="I531" i="9"/>
  <c r="I768" i="9"/>
  <c r="I526" i="9"/>
  <c r="I6" i="9"/>
  <c r="I510" i="9"/>
  <c r="I742" i="9"/>
  <c r="I482" i="8"/>
  <c r="I564" i="8"/>
  <c r="I206" i="8"/>
  <c r="I298" i="8"/>
  <c r="I472" i="8"/>
  <c r="I513" i="8"/>
  <c r="I526" i="8"/>
  <c r="I768" i="8"/>
  <c r="I597" i="8"/>
  <c r="I742" i="8"/>
  <c r="I742" i="7"/>
  <c r="I768" i="7"/>
  <c r="I472" i="7"/>
  <c r="I206" i="7"/>
  <c r="I2" i="7" s="1"/>
  <c r="I236" i="7"/>
  <c r="I482" i="7"/>
  <c r="I6" i="8"/>
  <c r="I2" i="9" l="1"/>
  <c r="I2" i="10"/>
  <c r="I2" i="8"/>
  <c r="K920" i="1"/>
  <c r="I763" i="2"/>
  <c r="I761" i="2"/>
  <c r="I739" i="2"/>
  <c r="I727" i="2"/>
  <c r="I725" i="2"/>
  <c r="I715" i="2"/>
  <c r="I713" i="2"/>
  <c r="I703" i="2"/>
  <c r="I701" i="2"/>
  <c r="I691" i="2"/>
  <c r="I689" i="2"/>
  <c r="I679" i="2"/>
  <c r="I677" i="2"/>
  <c r="I667" i="2"/>
  <c r="I665" i="2"/>
  <c r="I655" i="2"/>
  <c r="I653" i="2"/>
  <c r="I643" i="2"/>
  <c r="I641" i="2"/>
  <c r="I631" i="2"/>
  <c r="I629" i="2"/>
  <c r="I617" i="2"/>
  <c r="I605" i="2"/>
  <c r="I595" i="2"/>
  <c r="I593" i="2"/>
  <c r="I583" i="2"/>
  <c r="I581" i="2"/>
  <c r="I571" i="2"/>
  <c r="I569" i="2"/>
  <c r="I557" i="2"/>
  <c r="I547" i="2"/>
  <c r="I545" i="2"/>
  <c r="I535" i="2"/>
  <c r="I533" i="2"/>
  <c r="I523" i="2"/>
  <c r="I511" i="2"/>
  <c r="I509" i="2"/>
  <c r="I497" i="2"/>
  <c r="I487" i="2"/>
  <c r="I485" i="2"/>
  <c r="I475" i="2"/>
  <c r="I473" i="2"/>
  <c r="I463" i="2"/>
  <c r="I451" i="2"/>
  <c r="I449" i="2"/>
  <c r="I439" i="2"/>
  <c r="I437" i="2"/>
  <c r="I427" i="2"/>
  <c r="I425" i="2"/>
  <c r="I415" i="2"/>
  <c r="I413" i="2"/>
  <c r="I403" i="2"/>
  <c r="I391" i="2"/>
  <c r="I379" i="2"/>
  <c r="I377" i="2"/>
  <c r="I367" i="2"/>
  <c r="I365" i="2"/>
  <c r="I353" i="2"/>
  <c r="I350" i="2"/>
  <c r="I340" i="2"/>
  <c r="I338" i="2"/>
  <c r="I328" i="2"/>
  <c r="I316" i="2"/>
  <c r="I304" i="2"/>
  <c r="I302" i="2"/>
  <c r="I292" i="2"/>
  <c r="I290" i="2"/>
  <c r="I280" i="2"/>
  <c r="I278" i="2"/>
  <c r="I268" i="2"/>
  <c r="I266" i="2"/>
  <c r="I256" i="2"/>
  <c r="I254" i="2"/>
  <c r="I242" i="2"/>
  <c r="I230" i="2"/>
  <c r="I220" i="2"/>
  <c r="I218" i="2"/>
  <c r="I208" i="2"/>
  <c r="I196" i="2"/>
  <c r="I194" i="2"/>
  <c r="I182" i="2"/>
  <c r="I172" i="2"/>
  <c r="I170" i="2"/>
  <c r="I160" i="2"/>
  <c r="I158" i="2"/>
  <c r="I148" i="2"/>
  <c r="I146" i="2"/>
  <c r="I136" i="2"/>
  <c r="I134" i="2"/>
  <c r="I124" i="2"/>
  <c r="I122" i="2"/>
  <c r="I112" i="2"/>
  <c r="I110" i="2"/>
  <c r="I100" i="2"/>
  <c r="I88" i="2"/>
  <c r="I86" i="2"/>
  <c r="I76" i="2"/>
  <c r="I74" i="2"/>
  <c r="I62" i="2"/>
  <c r="I52" i="2"/>
  <c r="I50" i="2"/>
  <c r="I40" i="2"/>
  <c r="I38" i="2"/>
  <c r="I28" i="2"/>
  <c r="I26" i="2"/>
  <c r="I16" i="2"/>
  <c r="I14" i="2"/>
  <c r="I512" i="2"/>
  <c r="I772" i="2"/>
  <c r="I766" i="2"/>
  <c r="I752" i="2"/>
  <c r="I726" i="2"/>
  <c r="I721" i="2"/>
  <c r="I714" i="2"/>
  <c r="I709" i="2"/>
  <c r="I684" i="2"/>
  <c r="I663" i="2"/>
  <c r="I625" i="2"/>
  <c r="I618" i="2"/>
  <c r="I613" i="2"/>
  <c r="I606" i="2"/>
  <c r="I601" i="2"/>
  <c r="I594" i="2"/>
  <c r="I589" i="2"/>
  <c r="I582" i="2"/>
  <c r="I577" i="2"/>
  <c r="I570" i="2"/>
  <c r="I565" i="2"/>
  <c r="I556" i="2"/>
  <c r="I530" i="2"/>
  <c r="I503" i="2"/>
  <c r="I496" i="2"/>
  <c r="I490" i="2"/>
  <c r="I480" i="2"/>
  <c r="I468" i="2"/>
  <c r="I456" i="2"/>
  <c r="I444" i="2"/>
  <c r="I432" i="2"/>
  <c r="I420" i="2"/>
  <c r="I408" i="2"/>
  <c r="I396" i="2"/>
  <c r="I384" i="2"/>
  <c r="I372" i="2"/>
  <c r="I360" i="2"/>
  <c r="I345" i="2"/>
  <c r="I333" i="2"/>
  <c r="I321" i="2"/>
  <c r="I309" i="2"/>
  <c r="I255" i="2"/>
  <c r="I243" i="2"/>
  <c r="I184" i="2"/>
  <c r="I67" i="2"/>
  <c r="I24" i="2"/>
  <c r="I12" i="2"/>
  <c r="I771" i="2"/>
  <c r="I770" i="2"/>
  <c r="I769" i="2"/>
  <c r="I767" i="2"/>
  <c r="I765" i="2"/>
  <c r="I764" i="2"/>
  <c r="I762" i="2"/>
  <c r="I760" i="2"/>
  <c r="I759" i="2"/>
  <c r="I758" i="2"/>
  <c r="I757" i="2"/>
  <c r="I756" i="2"/>
  <c r="I755" i="2"/>
  <c r="I754" i="2"/>
  <c r="I753" i="2"/>
  <c r="I751" i="2"/>
  <c r="I750" i="2"/>
  <c r="I749" i="2"/>
  <c r="I748" i="2"/>
  <c r="I747" i="2"/>
  <c r="I746" i="2"/>
  <c r="I745" i="2"/>
  <c r="I744" i="2"/>
  <c r="I743" i="2"/>
  <c r="I741" i="2"/>
  <c r="I740" i="2" s="1"/>
  <c r="I738" i="2"/>
  <c r="I737" i="2"/>
  <c r="I736" i="2"/>
  <c r="I735" i="2"/>
  <c r="I734" i="2"/>
  <c r="I733" i="2"/>
  <c r="I732" i="2"/>
  <c r="I731" i="2"/>
  <c r="I730" i="2"/>
  <c r="I729" i="2"/>
  <c r="I728" i="2"/>
  <c r="I724" i="2"/>
  <c r="I723" i="2"/>
  <c r="I722" i="2"/>
  <c r="I720" i="2"/>
  <c r="I719" i="2"/>
  <c r="I718" i="2"/>
  <c r="I717" i="2"/>
  <c r="I716" i="2"/>
  <c r="I712" i="2"/>
  <c r="I711" i="2"/>
  <c r="I710" i="2"/>
  <c r="I708" i="2"/>
  <c r="I707" i="2"/>
  <c r="I706" i="2"/>
  <c r="I705" i="2"/>
  <c r="I704" i="2"/>
  <c r="I702" i="2"/>
  <c r="I700" i="2"/>
  <c r="I699" i="2"/>
  <c r="I698" i="2"/>
  <c r="I697" i="2"/>
  <c r="I696" i="2"/>
  <c r="I695" i="2"/>
  <c r="I694" i="2"/>
  <c r="I693" i="2"/>
  <c r="I692" i="2"/>
  <c r="I690" i="2"/>
  <c r="I688" i="2"/>
  <c r="I687" i="2"/>
  <c r="I686" i="2"/>
  <c r="I685" i="2"/>
  <c r="I683" i="2"/>
  <c r="I682" i="2"/>
  <c r="I681" i="2"/>
  <c r="I680" i="2"/>
  <c r="I678" i="2"/>
  <c r="I676" i="2"/>
  <c r="I675" i="2"/>
  <c r="I674" i="2"/>
  <c r="I673" i="2"/>
  <c r="I672" i="2"/>
  <c r="I671" i="2"/>
  <c r="I670" i="2"/>
  <c r="I669" i="2"/>
  <c r="I668" i="2"/>
  <c r="I666" i="2"/>
  <c r="I664" i="2"/>
  <c r="I662" i="2"/>
  <c r="I661" i="2"/>
  <c r="I660" i="2"/>
  <c r="I659" i="2"/>
  <c r="I658" i="2"/>
  <c r="I657" i="2"/>
  <c r="I656" i="2"/>
  <c r="I654" i="2"/>
  <c r="I652" i="2"/>
  <c r="I651" i="2"/>
  <c r="I650" i="2"/>
  <c r="I649" i="2"/>
  <c r="I648" i="2"/>
  <c r="I647" i="2"/>
  <c r="I646" i="2"/>
  <c r="I645" i="2"/>
  <c r="I644" i="2"/>
  <c r="I642" i="2"/>
  <c r="I640" i="2"/>
  <c r="I639" i="2"/>
  <c r="I638" i="2"/>
  <c r="I637" i="2"/>
  <c r="I636" i="2"/>
  <c r="I635" i="2"/>
  <c r="I634" i="2"/>
  <c r="I633" i="2"/>
  <c r="I632" i="2"/>
  <c r="I630" i="2"/>
  <c r="I628" i="2"/>
  <c r="I627" i="2"/>
  <c r="I626" i="2"/>
  <c r="I624" i="2"/>
  <c r="I623" i="2"/>
  <c r="I622" i="2"/>
  <c r="I621" i="2"/>
  <c r="I620" i="2"/>
  <c r="I619" i="2"/>
  <c r="I616" i="2"/>
  <c r="I615" i="2"/>
  <c r="I614" i="2"/>
  <c r="I612" i="2"/>
  <c r="I611" i="2"/>
  <c r="I610" i="2"/>
  <c r="I609" i="2"/>
  <c r="I608" i="2"/>
  <c r="I607" i="2"/>
  <c r="I604" i="2"/>
  <c r="I603" i="2"/>
  <c r="I602" i="2"/>
  <c r="I600" i="2"/>
  <c r="I599" i="2"/>
  <c r="I598" i="2"/>
  <c r="I596" i="2"/>
  <c r="I592" i="2"/>
  <c r="I591" i="2"/>
  <c r="I590" i="2"/>
  <c r="I588" i="2"/>
  <c r="I587" i="2"/>
  <c r="I586" i="2"/>
  <c r="I585" i="2"/>
  <c r="I584" i="2"/>
  <c r="I580" i="2"/>
  <c r="I579" i="2"/>
  <c r="I578" i="2"/>
  <c r="I576" i="2"/>
  <c r="I575" i="2"/>
  <c r="I574" i="2"/>
  <c r="I573" i="2"/>
  <c r="I572" i="2"/>
  <c r="I568" i="2"/>
  <c r="I567" i="2"/>
  <c r="I566" i="2"/>
  <c r="I563" i="2"/>
  <c r="I562" i="2"/>
  <c r="I561" i="2"/>
  <c r="I560" i="2"/>
  <c r="I559" i="2"/>
  <c r="I558" i="2"/>
  <c r="I555" i="2"/>
  <c r="I554" i="2"/>
  <c r="I553" i="2"/>
  <c r="I552" i="2"/>
  <c r="I551" i="2"/>
  <c r="I550" i="2"/>
  <c r="I549" i="2"/>
  <c r="I548" i="2"/>
  <c r="I546" i="2"/>
  <c r="I544" i="2"/>
  <c r="I543" i="2"/>
  <c r="I542" i="2"/>
  <c r="I541" i="2"/>
  <c r="I540" i="2"/>
  <c r="I539" i="2"/>
  <c r="I538" i="2"/>
  <c r="I537" i="2"/>
  <c r="I536" i="2"/>
  <c r="I534" i="2"/>
  <c r="I532" i="2"/>
  <c r="I529" i="2"/>
  <c r="I528" i="2"/>
  <c r="I527" i="2"/>
  <c r="I525" i="2"/>
  <c r="I524" i="2"/>
  <c r="I522" i="2"/>
  <c r="I521" i="2"/>
  <c r="I520" i="2"/>
  <c r="I519" i="2"/>
  <c r="I518" i="2"/>
  <c r="I517" i="2"/>
  <c r="I516" i="2"/>
  <c r="I515" i="2"/>
  <c r="I514" i="2"/>
  <c r="I508" i="2"/>
  <c r="I507" i="2"/>
  <c r="I506" i="2"/>
  <c r="I505" i="2"/>
  <c r="I504" i="2"/>
  <c r="I502" i="2"/>
  <c r="I501" i="2"/>
  <c r="I500" i="2"/>
  <c r="I498" i="2"/>
  <c r="I495" i="2"/>
  <c r="I494" i="2"/>
  <c r="I493" i="2"/>
  <c r="I492" i="2"/>
  <c r="I491" i="2"/>
  <c r="I489" i="2"/>
  <c r="I488" i="2"/>
  <c r="I486" i="2"/>
  <c r="I484" i="2"/>
  <c r="I483" i="2"/>
  <c r="I481" i="2"/>
  <c r="I479" i="2"/>
  <c r="I478" i="2"/>
  <c r="I477" i="2"/>
  <c r="I476" i="2"/>
  <c r="I474" i="2"/>
  <c r="I471" i="2"/>
  <c r="I470" i="2"/>
  <c r="I469" i="2"/>
  <c r="I467" i="2"/>
  <c r="I466" i="2"/>
  <c r="I465" i="2"/>
  <c r="I464" i="2"/>
  <c r="I462" i="2"/>
  <c r="I461" i="2"/>
  <c r="I460" i="2"/>
  <c r="I459" i="2"/>
  <c r="I458" i="2"/>
  <c r="I457" i="2"/>
  <c r="I455" i="2"/>
  <c r="I454" i="2"/>
  <c r="I453" i="2"/>
  <c r="I452" i="2"/>
  <c r="I450" i="2"/>
  <c r="I448" i="2"/>
  <c r="I447" i="2"/>
  <c r="I446" i="2"/>
  <c r="I445" i="2"/>
  <c r="I443" i="2"/>
  <c r="I442" i="2"/>
  <c r="I441" i="2"/>
  <c r="I440" i="2"/>
  <c r="I438" i="2"/>
  <c r="I436" i="2"/>
  <c r="I435" i="2"/>
  <c r="I434" i="2"/>
  <c r="I433" i="2"/>
  <c r="I431" i="2"/>
  <c r="I430" i="2"/>
  <c r="I429" i="2"/>
  <c r="I428" i="2"/>
  <c r="I426" i="2"/>
  <c r="I424" i="2"/>
  <c r="I423" i="2"/>
  <c r="I422" i="2"/>
  <c r="I421" i="2"/>
  <c r="I419" i="2"/>
  <c r="I418" i="2"/>
  <c r="I417" i="2"/>
  <c r="I416" i="2"/>
  <c r="I414" i="2"/>
  <c r="I412" i="2"/>
  <c r="I411" i="2"/>
  <c r="I410" i="2"/>
  <c r="I409" i="2"/>
  <c r="I407" i="2"/>
  <c r="I406" i="2"/>
  <c r="I405" i="2"/>
  <c r="I404" i="2"/>
  <c r="I402" i="2"/>
  <c r="I401" i="2"/>
  <c r="I400" i="2"/>
  <c r="I399" i="2"/>
  <c r="I398" i="2"/>
  <c r="I397" i="2"/>
  <c r="I395" i="2"/>
  <c r="I394" i="2"/>
  <c r="I393" i="2"/>
  <c r="I392" i="2"/>
  <c r="I390" i="2"/>
  <c r="I389" i="2"/>
  <c r="I388" i="2"/>
  <c r="I387" i="2"/>
  <c r="I386" i="2"/>
  <c r="I385" i="2"/>
  <c r="I383" i="2"/>
  <c r="I382" i="2"/>
  <c r="I381" i="2"/>
  <c r="I380" i="2"/>
  <c r="I378" i="2"/>
  <c r="I376" i="2"/>
  <c r="I375" i="2"/>
  <c r="I374" i="2"/>
  <c r="I373" i="2"/>
  <c r="I371" i="2"/>
  <c r="I370" i="2"/>
  <c r="I369" i="2"/>
  <c r="I368" i="2"/>
  <c r="I366" i="2"/>
  <c r="I364" i="2"/>
  <c r="I363" i="2"/>
  <c r="I362" i="2"/>
  <c r="I361" i="2"/>
  <c r="I359" i="2"/>
  <c r="I358" i="2"/>
  <c r="I357" i="2"/>
  <c r="I355" i="2"/>
  <c r="I351" i="2"/>
  <c r="I349" i="2"/>
  <c r="I348" i="2"/>
  <c r="I347" i="2"/>
  <c r="I346" i="2"/>
  <c r="I344" i="2"/>
  <c r="I343" i="2"/>
  <c r="I342" i="2"/>
  <c r="I341" i="2"/>
  <c r="I339" i="2"/>
  <c r="I337" i="2"/>
  <c r="I336" i="2"/>
  <c r="I335" i="2"/>
  <c r="I334" i="2"/>
  <c r="I332" i="2"/>
  <c r="I331" i="2"/>
  <c r="I330" i="2"/>
  <c r="I329" i="2"/>
  <c r="I327" i="2"/>
  <c r="I326" i="2"/>
  <c r="I325" i="2"/>
  <c r="I324" i="2"/>
  <c r="I323" i="2"/>
  <c r="I322" i="2"/>
  <c r="I320" i="2"/>
  <c r="I319" i="2"/>
  <c r="I318" i="2"/>
  <c r="I317" i="2"/>
  <c r="I315" i="2"/>
  <c r="I314" i="2"/>
  <c r="I313" i="2"/>
  <c r="I312" i="2"/>
  <c r="I311" i="2"/>
  <c r="I310" i="2"/>
  <c r="I308" i="2"/>
  <c r="I307" i="2"/>
  <c r="I306" i="2"/>
  <c r="I305" i="2"/>
  <c r="I303" i="2"/>
  <c r="I301" i="2"/>
  <c r="I300" i="2"/>
  <c r="I299" i="2"/>
  <c r="I297" i="2"/>
  <c r="I296" i="2"/>
  <c r="I295" i="2"/>
  <c r="I294" i="2"/>
  <c r="I293" i="2"/>
  <c r="I291" i="2"/>
  <c r="I289" i="2"/>
  <c r="I288" i="2"/>
  <c r="I287" i="2"/>
  <c r="I286" i="2"/>
  <c r="I285" i="2"/>
  <c r="I284" i="2"/>
  <c r="I283" i="2"/>
  <c r="I282" i="2"/>
  <c r="I281" i="2"/>
  <c r="I279" i="2"/>
  <c r="I277" i="2"/>
  <c r="I276" i="2"/>
  <c r="I275" i="2"/>
  <c r="I274" i="2"/>
  <c r="I273" i="2"/>
  <c r="I272" i="2"/>
  <c r="I271" i="2"/>
  <c r="I270" i="2"/>
  <c r="I269" i="2"/>
  <c r="I267" i="2"/>
  <c r="I265" i="2"/>
  <c r="I264" i="2"/>
  <c r="I263" i="2"/>
  <c r="I261" i="2"/>
  <c r="I260" i="2"/>
  <c r="I259" i="2"/>
  <c r="I258" i="2"/>
  <c r="I257" i="2"/>
  <c r="I253" i="2"/>
  <c r="I252" i="2"/>
  <c r="I251" i="2"/>
  <c r="I250" i="2"/>
  <c r="I249" i="2"/>
  <c r="I248" i="2"/>
  <c r="I247" i="2"/>
  <c r="I246" i="2"/>
  <c r="I245" i="2"/>
  <c r="I244" i="2"/>
  <c r="I241" i="2"/>
  <c r="I240" i="2"/>
  <c r="I239" i="2"/>
  <c r="I238" i="2"/>
  <c r="I237" i="2"/>
  <c r="I235" i="2"/>
  <c r="I234" i="2"/>
  <c r="I233" i="2"/>
  <c r="I232" i="2"/>
  <c r="I231" i="2"/>
  <c r="I229" i="2"/>
  <c r="I228" i="2"/>
  <c r="I227" i="2"/>
  <c r="I226" i="2"/>
  <c r="I225" i="2"/>
  <c r="I224" i="2"/>
  <c r="I223" i="2"/>
  <c r="I222" i="2"/>
  <c r="I221" i="2"/>
  <c r="I219" i="2"/>
  <c r="I217" i="2"/>
  <c r="I216" i="2"/>
  <c r="I215" i="2"/>
  <c r="I214" i="2"/>
  <c r="I213" i="2"/>
  <c r="I212" i="2"/>
  <c r="I211" i="2"/>
  <c r="I210" i="2"/>
  <c r="I209" i="2"/>
  <c r="I207" i="2"/>
  <c r="I205" i="2"/>
  <c r="I204" i="2"/>
  <c r="I203" i="2"/>
  <c r="I202" i="2"/>
  <c r="I201" i="2"/>
  <c r="I200" i="2"/>
  <c r="I199" i="2"/>
  <c r="I198" i="2"/>
  <c r="I197" i="2"/>
  <c r="I195" i="2"/>
  <c r="I193" i="2"/>
  <c r="I192" i="2"/>
  <c r="I191" i="2"/>
  <c r="I190" i="2"/>
  <c r="I189" i="2"/>
  <c r="I188" i="2"/>
  <c r="I187" i="2"/>
  <c r="I186" i="2"/>
  <c r="I185" i="2"/>
  <c r="I183" i="2"/>
  <c r="I181" i="2"/>
  <c r="I180" i="2"/>
  <c r="I179" i="2"/>
  <c r="I178" i="2"/>
  <c r="I177" i="2"/>
  <c r="I176" i="2"/>
  <c r="I175" i="2"/>
  <c r="I174" i="2"/>
  <c r="I173" i="2"/>
  <c r="I171" i="2"/>
  <c r="I169" i="2"/>
  <c r="I168" i="2"/>
  <c r="I167" i="2"/>
  <c r="I166" i="2"/>
  <c r="I165" i="2"/>
  <c r="I164" i="2"/>
  <c r="I163" i="2"/>
  <c r="I162" i="2"/>
  <c r="I161" i="2"/>
  <c r="I159" i="2"/>
  <c r="I157" i="2"/>
  <c r="I156" i="2"/>
  <c r="I155" i="2"/>
  <c r="I154" i="2"/>
  <c r="I153" i="2"/>
  <c r="I152" i="2"/>
  <c r="I151" i="2"/>
  <c r="I150" i="2"/>
  <c r="I149" i="2"/>
  <c r="I147" i="2"/>
  <c r="I145" i="2"/>
  <c r="I144" i="2"/>
  <c r="I143" i="2"/>
  <c r="I142" i="2"/>
  <c r="I141" i="2"/>
  <c r="I140" i="2"/>
  <c r="I139" i="2"/>
  <c r="I138" i="2"/>
  <c r="I137" i="2"/>
  <c r="I135" i="2"/>
  <c r="I133" i="2"/>
  <c r="I132" i="2"/>
  <c r="I131" i="2"/>
  <c r="I130" i="2"/>
  <c r="I129" i="2"/>
  <c r="I128" i="2"/>
  <c r="I127" i="2"/>
  <c r="I126" i="2"/>
  <c r="I125" i="2"/>
  <c r="I123" i="2"/>
  <c r="I121" i="2"/>
  <c r="I120" i="2"/>
  <c r="I119" i="2"/>
  <c r="I118" i="2"/>
  <c r="I117" i="2"/>
  <c r="I116" i="2"/>
  <c r="I115" i="2"/>
  <c r="I114" i="2"/>
  <c r="I113" i="2"/>
  <c r="I111" i="2"/>
  <c r="I109" i="2"/>
  <c r="I108" i="2"/>
  <c r="I107" i="2"/>
  <c r="I106" i="2"/>
  <c r="I105" i="2"/>
  <c r="I104" i="2"/>
  <c r="I103" i="2"/>
  <c r="I102" i="2"/>
  <c r="I101" i="2"/>
  <c r="I99" i="2"/>
  <c r="I98" i="2"/>
  <c r="I97" i="2"/>
  <c r="I96" i="2"/>
  <c r="I95" i="2"/>
  <c r="I94" i="2"/>
  <c r="I93" i="2"/>
  <c r="I92" i="2"/>
  <c r="I91" i="2"/>
  <c r="I90" i="2"/>
  <c r="I89" i="2"/>
  <c r="I87" i="2"/>
  <c r="I85" i="2"/>
  <c r="I84" i="2"/>
  <c r="I83" i="2"/>
  <c r="I82" i="2"/>
  <c r="I81" i="2"/>
  <c r="I80" i="2"/>
  <c r="I79" i="2"/>
  <c r="I78" i="2"/>
  <c r="I77" i="2"/>
  <c r="I75" i="2"/>
  <c r="I73" i="2"/>
  <c r="I72" i="2"/>
  <c r="I71" i="2"/>
  <c r="I70" i="2"/>
  <c r="I69" i="2"/>
  <c r="I68" i="2"/>
  <c r="I66" i="2"/>
  <c r="I65" i="2"/>
  <c r="I63" i="2"/>
  <c r="I61" i="2"/>
  <c r="I60" i="2"/>
  <c r="I59" i="2"/>
  <c r="I58" i="2"/>
  <c r="I57" i="2"/>
  <c r="I56" i="2"/>
  <c r="I55" i="2"/>
  <c r="I54" i="2"/>
  <c r="I53" i="2"/>
  <c r="I51" i="2"/>
  <c r="I49" i="2"/>
  <c r="I48" i="2"/>
  <c r="I47" i="2"/>
  <c r="I46" i="2"/>
  <c r="I45" i="2"/>
  <c r="I44" i="2"/>
  <c r="I43" i="2"/>
  <c r="I42" i="2"/>
  <c r="I41" i="2"/>
  <c r="I39" i="2"/>
  <c r="I37" i="2"/>
  <c r="I36" i="2"/>
  <c r="I35" i="2"/>
  <c r="I34" i="2"/>
  <c r="I33" i="2"/>
  <c r="I32" i="2"/>
  <c r="I31" i="2"/>
  <c r="I30" i="2"/>
  <c r="I29" i="2"/>
  <c r="I27" i="2"/>
  <c r="I25" i="2"/>
  <c r="I23" i="2"/>
  <c r="I22" i="2"/>
  <c r="I21" i="2"/>
  <c r="I20" i="2"/>
  <c r="I19" i="2"/>
  <c r="I18" i="2"/>
  <c r="I17" i="2"/>
  <c r="I15" i="2"/>
  <c r="I13" i="2"/>
  <c r="I11" i="2"/>
  <c r="I10" i="2"/>
  <c r="I9" i="2"/>
  <c r="I8" i="2"/>
  <c r="I7" i="2"/>
  <c r="I510" i="2" l="1"/>
  <c r="I513" i="2"/>
  <c r="I526" i="2"/>
  <c r="I564" i="2"/>
  <c r="I742" i="2"/>
  <c r="I597" i="2"/>
  <c r="I768" i="2"/>
  <c r="I472" i="2"/>
  <c r="I499" i="2"/>
  <c r="I206" i="2"/>
  <c r="I531" i="2"/>
  <c r="I64" i="2"/>
  <c r="I236" i="2"/>
  <c r="I298" i="2"/>
  <c r="I482" i="2"/>
  <c r="I262" i="2"/>
  <c r="I6" i="2"/>
  <c r="K1429" i="1"/>
  <c r="K1427" i="1"/>
  <c r="K1425" i="1"/>
  <c r="K1420" i="1"/>
  <c r="K1418" i="1"/>
  <c r="K1416" i="1"/>
  <c r="K1414" i="1"/>
  <c r="K1412" i="1"/>
  <c r="K1410" i="1"/>
  <c r="K1408" i="1"/>
  <c r="K1406" i="1"/>
  <c r="K1404" i="1"/>
  <c r="K1402" i="1"/>
  <c r="K1400" i="1"/>
  <c r="K1398" i="1"/>
  <c r="K1396" i="1"/>
  <c r="K1394" i="1"/>
  <c r="K1392" i="1"/>
  <c r="K1390" i="1"/>
  <c r="K1388" i="1"/>
  <c r="K1386" i="1"/>
  <c r="K1384" i="1"/>
  <c r="K1382" i="1"/>
  <c r="K1380" i="1"/>
  <c r="K1378" i="1"/>
  <c r="K1376" i="1"/>
  <c r="K1374" i="1"/>
  <c r="K1372" i="1"/>
  <c r="K1369" i="1"/>
  <c r="N1368" i="1" s="1"/>
  <c r="K1368" i="1" s="1"/>
  <c r="K1366" i="1"/>
  <c r="K1364" i="1"/>
  <c r="K1362" i="1"/>
  <c r="K1360" i="1"/>
  <c r="K1358" i="1"/>
  <c r="K1356" i="1"/>
  <c r="K1354" i="1"/>
  <c r="K1352" i="1"/>
  <c r="K1350" i="1"/>
  <c r="K1348" i="1"/>
  <c r="K1346" i="1"/>
  <c r="K1344" i="1"/>
  <c r="K1342" i="1"/>
  <c r="K1340" i="1"/>
  <c r="K1338" i="1"/>
  <c r="K1336" i="1"/>
  <c r="K1334" i="1"/>
  <c r="K1332" i="1"/>
  <c r="K1330" i="1"/>
  <c r="K1328" i="1"/>
  <c r="K1326" i="1"/>
  <c r="K1324" i="1"/>
  <c r="K1322" i="1"/>
  <c r="K1320" i="1"/>
  <c r="K1318" i="1"/>
  <c r="K1316" i="1"/>
  <c r="K1314" i="1"/>
  <c r="K1312" i="1"/>
  <c r="K1310" i="1"/>
  <c r="K1308" i="1"/>
  <c r="K1306" i="1"/>
  <c r="K1304" i="1"/>
  <c r="K1302" i="1"/>
  <c r="K1300" i="1"/>
  <c r="K1298" i="1"/>
  <c r="K1296" i="1"/>
  <c r="K1294" i="1"/>
  <c r="K1292" i="1"/>
  <c r="K1290" i="1"/>
  <c r="K1288" i="1"/>
  <c r="K1286" i="1"/>
  <c r="K1284" i="1"/>
  <c r="K1282" i="1"/>
  <c r="K1280" i="1"/>
  <c r="K1278" i="1"/>
  <c r="K1276" i="1"/>
  <c r="K1274" i="1"/>
  <c r="K1272" i="1"/>
  <c r="K1270" i="1"/>
  <c r="K1268" i="1"/>
  <c r="K1266" i="1"/>
  <c r="K1264" i="1"/>
  <c r="K1262" i="1"/>
  <c r="K1260" i="1"/>
  <c r="K1258" i="1"/>
  <c r="K1256" i="1"/>
  <c r="K1254" i="1"/>
  <c r="K1252" i="1"/>
  <c r="K1250" i="1"/>
  <c r="K1248" i="1"/>
  <c r="K1246" i="1"/>
  <c r="K1244" i="1"/>
  <c r="K1242" i="1"/>
  <c r="K1240" i="1"/>
  <c r="K1238" i="1"/>
  <c r="K1236" i="1"/>
  <c r="K1234" i="1"/>
  <c r="K1232" i="1"/>
  <c r="K1230" i="1"/>
  <c r="K1228" i="1"/>
  <c r="K1226" i="1"/>
  <c r="K1224" i="1"/>
  <c r="K1222" i="1"/>
  <c r="K1220" i="1"/>
  <c r="K1218" i="1"/>
  <c r="K1216" i="1"/>
  <c r="K1214" i="1"/>
  <c r="K1212" i="1"/>
  <c r="K1210" i="1"/>
  <c r="K1208" i="1"/>
  <c r="K1206" i="1"/>
  <c r="K1204" i="1"/>
  <c r="K1202" i="1"/>
  <c r="K1200" i="1"/>
  <c r="K1198" i="1"/>
  <c r="K1196" i="1"/>
  <c r="K1194" i="1"/>
  <c r="K1192" i="1"/>
  <c r="K1190" i="1"/>
  <c r="K1188" i="1"/>
  <c r="K1186" i="1"/>
  <c r="K1184" i="1"/>
  <c r="K1182" i="1"/>
  <c r="K1180" i="1"/>
  <c r="K1178" i="1"/>
  <c r="K1176" i="1"/>
  <c r="K1174" i="1"/>
  <c r="K1172" i="1"/>
  <c r="K1170" i="1"/>
  <c r="K1168" i="1"/>
  <c r="K1166" i="1"/>
  <c r="K1164" i="1"/>
  <c r="K1162" i="1"/>
  <c r="K1160" i="1"/>
  <c r="K1158" i="1"/>
  <c r="K1156" i="1"/>
  <c r="K1154" i="1"/>
  <c r="K1152" i="1"/>
  <c r="K1150" i="1"/>
  <c r="K1148" i="1"/>
  <c r="K1146" i="1"/>
  <c r="K1144" i="1"/>
  <c r="K1142" i="1"/>
  <c r="K1140" i="1"/>
  <c r="K1138" i="1"/>
  <c r="K1136" i="1"/>
  <c r="K1134" i="1"/>
  <c r="K1132" i="1"/>
  <c r="K1130" i="1"/>
  <c r="K1128" i="1"/>
  <c r="K1126" i="1"/>
  <c r="K1124" i="1"/>
  <c r="K1122" i="1"/>
  <c r="K1120" i="1"/>
  <c r="K1118" i="1"/>
  <c r="K1116" i="1"/>
  <c r="K1114" i="1"/>
  <c r="K1112" i="1"/>
  <c r="K1110" i="1"/>
  <c r="K1108" i="1"/>
  <c r="K1104" i="1"/>
  <c r="K1102" i="1"/>
  <c r="K1100" i="1"/>
  <c r="K1098" i="1"/>
  <c r="K1096" i="1"/>
  <c r="K1094" i="1"/>
  <c r="K1092" i="1"/>
  <c r="K1090" i="1"/>
  <c r="K1088" i="1"/>
  <c r="K1086" i="1"/>
  <c r="K1084" i="1"/>
  <c r="K1081" i="1"/>
  <c r="K1079" i="1"/>
  <c r="K1077" i="1"/>
  <c r="K1075" i="1"/>
  <c r="K1073" i="1"/>
  <c r="K1071" i="1"/>
  <c r="K1069" i="1"/>
  <c r="K1067" i="1"/>
  <c r="K1065" i="1"/>
  <c r="K1063" i="1"/>
  <c r="K1061" i="1"/>
  <c r="K1059" i="1"/>
  <c r="K1057" i="1"/>
  <c r="K1055" i="1"/>
  <c r="K1053" i="1"/>
  <c r="K1051" i="1"/>
  <c r="K1049" i="1"/>
  <c r="K1047" i="1"/>
  <c r="K1045" i="1"/>
  <c r="K1043" i="1"/>
  <c r="K1041" i="1"/>
  <c r="K1039" i="1"/>
  <c r="K1037" i="1"/>
  <c r="K1035" i="1"/>
  <c r="K1033" i="1"/>
  <c r="K1031" i="1"/>
  <c r="K1029" i="1"/>
  <c r="K1027" i="1"/>
  <c r="K1025" i="1"/>
  <c r="K1023" i="1"/>
  <c r="K1019" i="1"/>
  <c r="K1016" i="1"/>
  <c r="K1014" i="1"/>
  <c r="K1012" i="1"/>
  <c r="K1010" i="1"/>
  <c r="K1008" i="1"/>
  <c r="K1006" i="1"/>
  <c r="K1004" i="1"/>
  <c r="K1002" i="1"/>
  <c r="K999" i="1"/>
  <c r="K996" i="1"/>
  <c r="K994" i="1"/>
  <c r="K992" i="1"/>
  <c r="K990" i="1"/>
  <c r="K988" i="1"/>
  <c r="K987" i="1"/>
  <c r="K985" i="1"/>
  <c r="K983" i="1"/>
  <c r="K981" i="1"/>
  <c r="K979" i="1"/>
  <c r="K977" i="1"/>
  <c r="K975" i="1"/>
  <c r="K973" i="1"/>
  <c r="K971" i="1"/>
  <c r="K969" i="1"/>
  <c r="K967" i="1"/>
  <c r="K965" i="1"/>
  <c r="K963" i="1"/>
  <c r="K961" i="1"/>
  <c r="K959" i="1"/>
  <c r="K957" i="1"/>
  <c r="K954" i="1"/>
  <c r="K952" i="1"/>
  <c r="K950" i="1"/>
  <c r="K948" i="1"/>
  <c r="K945" i="1"/>
  <c r="K943" i="1"/>
  <c r="K941" i="1"/>
  <c r="K939" i="1"/>
  <c r="K937" i="1"/>
  <c r="K935" i="1"/>
  <c r="K933" i="1"/>
  <c r="K931" i="1"/>
  <c r="K929" i="1"/>
  <c r="K927" i="1"/>
  <c r="K925" i="1"/>
  <c r="K923" i="1"/>
  <c r="K918" i="1"/>
  <c r="N917" i="1" s="1"/>
  <c r="K917" i="1" s="1"/>
  <c r="K915" i="1"/>
  <c r="K913" i="1"/>
  <c r="K911" i="1"/>
  <c r="K909" i="1"/>
  <c r="K907" i="1"/>
  <c r="K905" i="1"/>
  <c r="K903" i="1"/>
  <c r="K901" i="1"/>
  <c r="K899" i="1"/>
  <c r="K897" i="1"/>
  <c r="K894" i="1"/>
  <c r="K892" i="1"/>
  <c r="K890" i="1"/>
  <c r="K888" i="1"/>
  <c r="K886" i="1"/>
  <c r="K884" i="1"/>
  <c r="K882" i="1"/>
  <c r="K880" i="1"/>
  <c r="K878" i="1"/>
  <c r="K876" i="1"/>
  <c r="K874" i="1"/>
  <c r="K872" i="1"/>
  <c r="K870" i="1"/>
  <c r="K868" i="1"/>
  <c r="K866" i="1"/>
  <c r="K861" i="1"/>
  <c r="K859" i="1"/>
  <c r="K857" i="1"/>
  <c r="K855" i="1"/>
  <c r="K853" i="1"/>
  <c r="K851" i="1"/>
  <c r="K849" i="1"/>
  <c r="K847" i="1"/>
  <c r="K845" i="1"/>
  <c r="K842" i="1"/>
  <c r="K840" i="1"/>
  <c r="K838" i="1"/>
  <c r="K836" i="1"/>
  <c r="K834" i="1"/>
  <c r="K832" i="1"/>
  <c r="K830" i="1"/>
  <c r="K828" i="1"/>
  <c r="K826" i="1"/>
  <c r="K824" i="1"/>
  <c r="K822" i="1"/>
  <c r="K820" i="1"/>
  <c r="K818" i="1"/>
  <c r="K815" i="1"/>
  <c r="K813" i="1"/>
  <c r="K810" i="1"/>
  <c r="K808" i="1"/>
  <c r="K806" i="1"/>
  <c r="K804" i="1"/>
  <c r="K802" i="1"/>
  <c r="K800" i="1"/>
  <c r="K799" i="1"/>
  <c r="K797" i="1"/>
  <c r="K795" i="1"/>
  <c r="K793" i="1"/>
  <c r="K790" i="1"/>
  <c r="K787" i="1"/>
  <c r="K785" i="1"/>
  <c r="K783" i="1"/>
  <c r="K781" i="1"/>
  <c r="K779" i="1"/>
  <c r="K777" i="1"/>
  <c r="K775" i="1"/>
  <c r="K773" i="1"/>
  <c r="K771" i="1"/>
  <c r="K769" i="1"/>
  <c r="K767" i="1"/>
  <c r="K765" i="1"/>
  <c r="K763" i="1"/>
  <c r="K760" i="1"/>
  <c r="K757" i="1"/>
  <c r="K755" i="1"/>
  <c r="K752" i="1"/>
  <c r="K750" i="1"/>
  <c r="K748" i="1"/>
  <c r="K745" i="1"/>
  <c r="K742" i="1"/>
  <c r="K739" i="1"/>
  <c r="K737" i="1"/>
  <c r="K735" i="1"/>
  <c r="K733" i="1"/>
  <c r="K731" i="1"/>
  <c r="K729" i="1"/>
  <c r="K727" i="1"/>
  <c r="K724" i="1"/>
  <c r="K721" i="1"/>
  <c r="K718" i="1"/>
  <c r="K716" i="1"/>
  <c r="K714" i="1"/>
  <c r="K711" i="1"/>
  <c r="K708" i="1"/>
  <c r="K706" i="1"/>
  <c r="K703" i="1"/>
  <c r="K700" i="1"/>
  <c r="K698" i="1"/>
  <c r="K696" i="1"/>
  <c r="K694" i="1"/>
  <c r="K692" i="1"/>
  <c r="K690" i="1"/>
  <c r="K688" i="1"/>
  <c r="K686" i="1"/>
  <c r="K684" i="1"/>
  <c r="K682" i="1"/>
  <c r="K680" i="1"/>
  <c r="K678" i="1"/>
  <c r="K676" i="1"/>
  <c r="K673" i="1"/>
  <c r="K671" i="1"/>
  <c r="K669" i="1"/>
  <c r="K667" i="1"/>
  <c r="K665" i="1"/>
  <c r="K662" i="1"/>
  <c r="K659" i="1"/>
  <c r="K656" i="1"/>
  <c r="K653" i="1"/>
  <c r="K650" i="1"/>
  <c r="K647" i="1"/>
  <c r="K644" i="1"/>
  <c r="K641" i="1"/>
  <c r="K638" i="1"/>
  <c r="K635" i="1"/>
  <c r="K632" i="1"/>
  <c r="K629" i="1"/>
  <c r="K626" i="1"/>
  <c r="K623" i="1"/>
  <c r="K620" i="1"/>
  <c r="K617" i="1"/>
  <c r="K614" i="1"/>
  <c r="K612" i="1"/>
  <c r="K610" i="1"/>
  <c r="K607" i="1"/>
  <c r="K604" i="1"/>
  <c r="K601" i="1"/>
  <c r="K598" i="1"/>
  <c r="K595" i="1"/>
  <c r="K592" i="1"/>
  <c r="K589" i="1"/>
  <c r="K586" i="1"/>
  <c r="K583" i="1"/>
  <c r="K580" i="1"/>
  <c r="K577" i="1"/>
  <c r="K574" i="1"/>
  <c r="K571" i="1"/>
  <c r="K568" i="1"/>
  <c r="K565" i="1"/>
  <c r="K563" i="1"/>
  <c r="K560" i="1"/>
  <c r="K558" i="1"/>
  <c r="K556" i="1"/>
  <c r="K553" i="1"/>
  <c r="K548" i="1"/>
  <c r="K545" i="1"/>
  <c r="K542" i="1"/>
  <c r="K539" i="1"/>
  <c r="K536" i="1"/>
  <c r="K533" i="1"/>
  <c r="K531" i="1"/>
  <c r="K529" i="1"/>
  <c r="K526" i="1"/>
  <c r="K524" i="1"/>
  <c r="K522" i="1"/>
  <c r="K520" i="1"/>
  <c r="K518" i="1"/>
  <c r="K516" i="1"/>
  <c r="K514" i="1"/>
  <c r="K512" i="1"/>
  <c r="K509" i="1"/>
  <c r="K507" i="1"/>
  <c r="K505" i="1"/>
  <c r="K503" i="1"/>
  <c r="K501" i="1"/>
  <c r="K499" i="1"/>
  <c r="K497" i="1"/>
  <c r="K495" i="1"/>
  <c r="K493" i="1"/>
  <c r="K491" i="1"/>
  <c r="K489" i="1"/>
  <c r="K487" i="1"/>
  <c r="K484" i="1"/>
  <c r="K482" i="1"/>
  <c r="K480" i="1"/>
  <c r="K478" i="1"/>
  <c r="K476" i="1"/>
  <c r="K474" i="1"/>
  <c r="K472" i="1"/>
  <c r="K470" i="1"/>
  <c r="K468" i="1"/>
  <c r="K466" i="1"/>
  <c r="K464" i="1"/>
  <c r="K462" i="1"/>
  <c r="K460" i="1"/>
  <c r="K458" i="1"/>
  <c r="K456" i="1"/>
  <c r="K454" i="1"/>
  <c r="K452" i="1"/>
  <c r="K450" i="1"/>
  <c r="K448" i="1"/>
  <c r="K446" i="1"/>
  <c r="K444" i="1"/>
  <c r="K442" i="1"/>
  <c r="K440" i="1"/>
  <c r="K436" i="1"/>
  <c r="K432" i="1"/>
  <c r="K430" i="1"/>
  <c r="K427" i="1"/>
  <c r="K425" i="1"/>
  <c r="K423" i="1"/>
  <c r="K421" i="1"/>
  <c r="K419" i="1"/>
  <c r="K417" i="1"/>
  <c r="K415" i="1"/>
  <c r="K413" i="1"/>
  <c r="K411" i="1"/>
  <c r="K409" i="1"/>
  <c r="K407" i="1"/>
  <c r="K405" i="1"/>
  <c r="K403" i="1"/>
  <c r="K401" i="1"/>
  <c r="K399" i="1"/>
  <c r="K397" i="1"/>
  <c r="K395" i="1"/>
  <c r="K393" i="1"/>
  <c r="K391" i="1"/>
  <c r="K389" i="1"/>
  <c r="K387" i="1"/>
  <c r="K385" i="1"/>
  <c r="K383" i="1"/>
  <c r="K381" i="1"/>
  <c r="K376" i="1"/>
  <c r="K374" i="1"/>
  <c r="K372" i="1"/>
  <c r="K370" i="1"/>
  <c r="K368" i="1"/>
  <c r="K366" i="1"/>
  <c r="K363" i="1"/>
  <c r="K360" i="1"/>
  <c r="K357" i="1"/>
  <c r="K354" i="1"/>
  <c r="K351" i="1"/>
  <c r="K349" i="1"/>
  <c r="K347" i="1"/>
  <c r="K345" i="1"/>
  <c r="K343" i="1"/>
  <c r="K341" i="1"/>
  <c r="K339" i="1"/>
  <c r="K337" i="1"/>
  <c r="K335" i="1"/>
  <c r="K333" i="1"/>
  <c r="K331" i="1"/>
  <c r="K329" i="1"/>
  <c r="K327" i="1"/>
  <c r="K325" i="1"/>
  <c r="K323" i="1"/>
  <c r="K321" i="1"/>
  <c r="K319" i="1"/>
  <c r="K317" i="1"/>
  <c r="K315" i="1"/>
  <c r="K313" i="1"/>
  <c r="K311" i="1"/>
  <c r="K309" i="1"/>
  <c r="K307" i="1"/>
  <c r="K305" i="1"/>
  <c r="K303" i="1"/>
  <c r="K301" i="1"/>
  <c r="K299" i="1"/>
  <c r="K297" i="1"/>
  <c r="K295" i="1"/>
  <c r="K293" i="1"/>
  <c r="K291" i="1"/>
  <c r="K288" i="1"/>
  <c r="K285" i="1"/>
  <c r="K282" i="1"/>
  <c r="K279" i="1"/>
  <c r="K276" i="1"/>
  <c r="K273" i="1"/>
  <c r="K270" i="1"/>
  <c r="K267" i="1"/>
  <c r="K264" i="1"/>
  <c r="K262" i="1"/>
  <c r="K260" i="1"/>
  <c r="K258" i="1"/>
  <c r="K256" i="1"/>
  <c r="K254" i="1"/>
  <c r="K252" i="1"/>
  <c r="K250" i="1"/>
  <c r="K248" i="1"/>
  <c r="K246" i="1"/>
  <c r="K244" i="1"/>
  <c r="K242" i="1"/>
  <c r="K240" i="1"/>
  <c r="K238" i="1"/>
  <c r="K236" i="1"/>
  <c r="K234" i="1"/>
  <c r="K232" i="1"/>
  <c r="K230" i="1"/>
  <c r="K228" i="1"/>
  <c r="K226" i="1"/>
  <c r="K224" i="1"/>
  <c r="K222" i="1"/>
  <c r="K220" i="1"/>
  <c r="K218" i="1"/>
  <c r="K216" i="1"/>
  <c r="K214" i="1"/>
  <c r="K212" i="1"/>
  <c r="K210" i="1"/>
  <c r="K208" i="1"/>
  <c r="K206" i="1"/>
  <c r="K204" i="1"/>
  <c r="K202" i="1"/>
  <c r="K200" i="1"/>
  <c r="K198" i="1"/>
  <c r="K196" i="1"/>
  <c r="K194" i="1"/>
  <c r="K192" i="1"/>
  <c r="K190" i="1"/>
  <c r="K188" i="1"/>
  <c r="K186" i="1"/>
  <c r="K184" i="1"/>
  <c r="K182" i="1"/>
  <c r="K180" i="1"/>
  <c r="K178" i="1"/>
  <c r="K176" i="1"/>
  <c r="K174" i="1"/>
  <c r="K172" i="1"/>
  <c r="K170" i="1"/>
  <c r="K168" i="1"/>
  <c r="K166" i="1"/>
  <c r="K164" i="1"/>
  <c r="K162" i="1"/>
  <c r="K160" i="1"/>
  <c r="K158" i="1"/>
  <c r="K156" i="1"/>
  <c r="K154" i="1"/>
  <c r="K152" i="1"/>
  <c r="K150" i="1"/>
  <c r="K148" i="1"/>
  <c r="K146" i="1"/>
  <c r="K144" i="1"/>
  <c r="K142" i="1"/>
  <c r="K140" i="1"/>
  <c r="K138" i="1"/>
  <c r="K136" i="1"/>
  <c r="K134" i="1"/>
  <c r="K132" i="1"/>
  <c r="K130" i="1"/>
  <c r="K128" i="1"/>
  <c r="K125" i="1"/>
  <c r="K122" i="1"/>
  <c r="K119" i="1"/>
  <c r="K117" i="1"/>
  <c r="K115" i="1"/>
  <c r="K110" i="1"/>
  <c r="K107" i="1"/>
  <c r="K105" i="1"/>
  <c r="K103" i="1"/>
  <c r="K101" i="1"/>
  <c r="K99" i="1"/>
  <c r="K97" i="1"/>
  <c r="K95" i="1"/>
  <c r="K92" i="1"/>
  <c r="K90" i="1"/>
  <c r="K88" i="1"/>
  <c r="K86" i="1"/>
  <c r="K84" i="1"/>
  <c r="K81" i="1"/>
  <c r="K78" i="1"/>
  <c r="K75" i="1"/>
  <c r="K72" i="1"/>
  <c r="K70" i="1"/>
  <c r="K68" i="1"/>
  <c r="K66" i="1"/>
  <c r="K64" i="1"/>
  <c r="K62" i="1"/>
  <c r="K59" i="1"/>
  <c r="K57" i="1"/>
  <c r="K55" i="1"/>
  <c r="K52" i="1"/>
  <c r="K50" i="1"/>
  <c r="K48" i="1"/>
  <c r="K46" i="1"/>
  <c r="K44" i="1"/>
  <c r="K41" i="1"/>
  <c r="K39" i="1"/>
  <c r="K37" i="1"/>
  <c r="K35" i="1"/>
  <c r="K33" i="1"/>
  <c r="K31" i="1"/>
  <c r="K29" i="1"/>
  <c r="K27" i="1"/>
  <c r="K25" i="1"/>
  <c r="K23" i="1"/>
  <c r="K21" i="1"/>
  <c r="K19" i="1"/>
  <c r="K17" i="1"/>
  <c r="K15" i="1"/>
  <c r="K13" i="1"/>
  <c r="K11" i="1"/>
  <c r="K9" i="1"/>
  <c r="I2" i="2" l="1"/>
  <c r="M1368" i="1"/>
  <c r="M917" i="1"/>
  <c r="N956" i="1"/>
  <c r="K956" i="1" s="1"/>
  <c r="M550" i="1"/>
  <c r="N896" i="1"/>
  <c r="K896" i="1" s="1"/>
  <c r="M947" i="1"/>
  <c r="M1371" i="1"/>
  <c r="M6" i="1"/>
  <c r="M112" i="1"/>
  <c r="M378" i="1"/>
  <c r="M435" i="1"/>
  <c r="N486" i="1"/>
  <c r="K486" i="1" s="1"/>
  <c r="K1423" i="1"/>
  <c r="N1422" i="1" s="1"/>
  <c r="K1422" i="1" s="1"/>
  <c r="M1422" i="1"/>
  <c r="K7" i="1"/>
  <c r="N6" i="1" s="1"/>
  <c r="K6" i="1" s="1"/>
  <c r="K113" i="1"/>
  <c r="N112" i="1" s="1"/>
  <c r="K112" i="1" s="1"/>
  <c r="K379" i="1"/>
  <c r="N378" i="1" s="1"/>
  <c r="K378" i="1" s="1"/>
  <c r="K438" i="1"/>
  <c r="N435" i="1" s="1"/>
  <c r="K435" i="1" s="1"/>
  <c r="K551" i="1"/>
  <c r="N550" i="1" s="1"/>
  <c r="K550" i="1" s="1"/>
  <c r="M844" i="1"/>
  <c r="K1021" i="1"/>
  <c r="N1018" i="1" s="1"/>
  <c r="K1018" i="1" s="1"/>
  <c r="M1018" i="1"/>
  <c r="M486" i="1"/>
  <c r="N844" i="1"/>
  <c r="K844" i="1" s="1"/>
  <c r="M922" i="1"/>
  <c r="K864" i="1"/>
  <c r="N863" i="1" s="1"/>
  <c r="K863" i="1" s="1"/>
  <c r="M863" i="1"/>
  <c r="M956" i="1"/>
  <c r="M896" i="1"/>
  <c r="N922" i="1"/>
  <c r="K922" i="1" s="1"/>
  <c r="N947" i="1"/>
  <c r="K947" i="1" s="1"/>
  <c r="K1106" i="1"/>
  <c r="N1083" i="1" s="1"/>
  <c r="K1083" i="1" s="1"/>
  <c r="M1083" i="1"/>
  <c r="N1371" i="1"/>
  <c r="K1371" i="1" s="1"/>
</calcChain>
</file>

<file path=xl/sharedStrings.xml><?xml version="1.0" encoding="utf-8"?>
<sst xmlns="http://schemas.openxmlformats.org/spreadsheetml/2006/main" count="23176" uniqueCount="1658">
  <si>
    <t>ASPE10</t>
  </si>
  <si>
    <t>S</t>
  </si>
  <si>
    <t>O</t>
  </si>
  <si>
    <t>0,00</t>
  </si>
  <si>
    <t>15,00</t>
  </si>
  <si>
    <t>21,00</t>
  </si>
  <si>
    <t>3</t>
  </si>
  <si>
    <t>2</t>
  </si>
  <si>
    <t>Typ</t>
  </si>
  <si>
    <t>0</t>
  </si>
  <si>
    <t>1</t>
  </si>
  <si>
    <t>Kód položky</t>
  </si>
  <si>
    <t>Varianta</t>
  </si>
  <si>
    <t>Název položky</t>
  </si>
  <si>
    <t>4</t>
  </si>
  <si>
    <t>MJ</t>
  </si>
  <si>
    <t>5</t>
  </si>
  <si>
    <t>6</t>
  </si>
  <si>
    <t>Jednotková</t>
  </si>
  <si>
    <t>9</t>
  </si>
  <si>
    <t>SD</t>
  </si>
  <si>
    <t>Všeobecné konstrukce a práce</t>
  </si>
  <si>
    <t>P</t>
  </si>
  <si>
    <t>014101</t>
  </si>
  <si>
    <t/>
  </si>
  <si>
    <t>POPLATKY ZA SKLÁDKU - ŽB, kámen 2400kg/m3</t>
  </si>
  <si>
    <t>M3</t>
  </si>
  <si>
    <t>PP</t>
  </si>
  <si>
    <t>VV</t>
  </si>
  <si>
    <t>TS</t>
  </si>
  <si>
    <t>zahrnuje veškeré poplatky provozovateli skládky související s uložením odpadu na skládce.</t>
  </si>
  <si>
    <t>POPLATKY ZA SKLÁDKU - KSC 2400kg/m3</t>
  </si>
  <si>
    <t>POPLATKY ZA SKLÁDKU - vozovkové souvrství 2200kg/m3</t>
  </si>
  <si>
    <t>POPLATKY ZA SKLÁDKU - kamenivo, zemina 2000kg/m3</t>
  </si>
  <si>
    <t>POPLATKY ZA SKLÁDKU - zemina 1800kg/m3</t>
  </si>
  <si>
    <t>POPLATKY ZA SKLÁDKU - ŽB 2500kg/m3</t>
  </si>
  <si>
    <t>7</t>
  </si>
  <si>
    <t>POPLATKY ZA SKLÁDKU - ŽB 2600kg/m3</t>
  </si>
  <si>
    <t>8</t>
  </si>
  <si>
    <t>014102</t>
  </si>
  <si>
    <t>POPLATKY ZA SKLÁDKU - Pařezy</t>
  </si>
  <si>
    <t>T</t>
  </si>
  <si>
    <t>014112</t>
  </si>
  <si>
    <t>POPLATKY ZA SKLÁDKU TYP S-IO (INERTNÍ ODPAD)</t>
  </si>
  <si>
    <t>014122</t>
  </si>
  <si>
    <t>POPLATKY ZA SKLÁDKU TYP S-OO (OSTATNÍ ODPAD)</t>
  </si>
  <si>
    <t>014132</t>
  </si>
  <si>
    <t>POPLATKY ZA SKLÁDKU TYP S-NO (NEBEZPEČNÝ ODPAD) - asfalty obsahující PAU 2200kg/m3</t>
  </si>
  <si>
    <t>(např. dehtové penetrační makadamy ...)</t>
  </si>
  <si>
    <t>POPLATKY ZA SKLÁDKU TYP S-NO (NEBEZPEČNÝ ODPAD)</t>
  </si>
  <si>
    <t>02510</t>
  </si>
  <si>
    <t>ZKOUŠENÍ MATERIÁLŮ ZKUŠEBNOU ZHOTOVITELE</t>
  </si>
  <si>
    <t>KPL</t>
  </si>
  <si>
    <t>zahrnuje veškeré náklady spojené s objednatelem požadovanými zkouškami</t>
  </si>
  <si>
    <t>02610</t>
  </si>
  <si>
    <t>ZKOUŠENÍ KONSTRUKCÍ A PRACÍ ZKUŠEBNOU ZHOTOVITELE</t>
  </si>
  <si>
    <t>02620</t>
  </si>
  <si>
    <t>ZKOUŠENÍ KONSTRUKCÍ A PRACÍ NEZÁVISLOU ZKUŠEBNOU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</si>
  <si>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</si>
  <si>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</si>
  <si>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</si>
  <si>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zahrnuje veškeré náklady spojené s objednatelem požadovanými zařízeními</t>
  </si>
  <si>
    <t>027111</t>
  </si>
  <si>
    <t>PROVIZORNÍ OBJÍŽĎKY - ZŘÍZENÍ</t>
  </si>
  <si>
    <t>027121</t>
  </si>
  <si>
    <t>PROVIZORNÍ PŘÍSTUPOVÉ CESTY - ZŘÍZENÍ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</si>
  <si>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</si>
  <si>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</si>
  <si>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</si>
  <si>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02730</t>
  </si>
  <si>
    <t>POMOC PRÁCE ZŘÍZ NEBO ZAJIŠŤ OCHRANU INŽENÝRSKÝCH SÍTÍ</t>
  </si>
  <si>
    <t>02780</t>
  </si>
  <si>
    <t>POMOC PRÁCE ZŘÍZ NEBO ZAJIŠŤ ZEMNÍKY A SKLÁDKY</t>
  </si>
  <si>
    <t>zahrnuje veškeré náklady spojené s objednatelem požadovanými zařízeními (nezahrnuje poplatky za získanou nebo uloženou zeminu)</t>
  </si>
  <si>
    <t>02811</t>
  </si>
  <si>
    <t>PRŮZKUMNÉ PRÁCE GEOTECHNICKÉ NA POVRCHU</t>
  </si>
  <si>
    <t>zahrnuje veškeré náklady spojené s objednatelem požadovanými pracemi</t>
  </si>
  <si>
    <t>02851</t>
  </si>
  <si>
    <t>PRŮZKUMNÉ PRÁCE DIAGNOSTIKY KONSTRUKCÍ NA POVRCHU</t>
  </si>
  <si>
    <t>02911</t>
  </si>
  <si>
    <t>OSTATNÍ POŽADAVKY - GEODETICKÉ ZAMĚŘENÍ - Vytyčení inž. sítí na stavbě</t>
  </si>
  <si>
    <t>OSTATNÍ POŽADAVKY - GEODETICKÉ ZAMĚŘENÍ - Pro realizaci stavby</t>
  </si>
  <si>
    <t>KM</t>
  </si>
  <si>
    <t>Pro realizaci stavby</t>
  </si>
  <si>
    <t>OSTATNÍ POŽADAVKY - GEODETICKÉ ZAMĚŘENÍ - Ke kolaudaci stavby</t>
  </si>
  <si>
    <t>Zaměření ke kolaudaci stavby</t>
  </si>
  <si>
    <t>OSTATNÍ POŽADAVKY - GEODETICKÉ ZAMĚŘENÍ - Vytyčení hranic pozemků</t>
  </si>
  <si>
    <t>Vytyčení hranic jednotlivých pozemků</t>
  </si>
  <si>
    <t>02940</t>
  </si>
  <si>
    <t>R</t>
  </si>
  <si>
    <t>OSTATNÍ POŽADAVKY - VYPRACOVÁNÍ DOKUMENTACE Povodňového a havarijního plánu</t>
  </si>
  <si>
    <t>Povodňový a havarijní plán</t>
  </si>
  <si>
    <t>029412</t>
  </si>
  <si>
    <t>OSTATNÍ POŽADAVKY - VYPRACOVÁNÍ MOSTNÍHO LISTU</t>
  </si>
  <si>
    <t>KUS</t>
  </si>
  <si>
    <t>02943</t>
  </si>
  <si>
    <t>OSTATNÍ POŽADAVKY - VYPRACOVÁNÍ RDS</t>
  </si>
  <si>
    <t>02944</t>
  </si>
  <si>
    <t>OSTAT POŽADAVKY - DOKUMENTACE SKUTEČ PROVEDENÍ V DIGIT FORMĚ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</si>
  <si>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</si>
  <si>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</si>
  <si>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</si>
  <si>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</si>
  <si>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PASPORTIZACE A FOTODOKUMENTACE - objízdných tras</t>
  </si>
  <si>
    <t>komunikace mimo správu KSÚSV p.o.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</si>
  <si>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</si>
  <si>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OSTAT POŽADAVKY - PASPORTIZACE A FOTODOKUMENTACE stavby</t>
  </si>
  <si>
    <t>OSTAT POŽADAVKY - PASPORTIZACE A FOTODOKUMENTACE přilehlých nemovitostí</t>
  </si>
  <si>
    <t>02950</t>
  </si>
  <si>
    <t>OSTATNÍ POŽADAVKY - POSUDKY, KONTROLY, REVIZNÍ ZPRÁVY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</si>
  <si>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</si>
  <si>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</si>
  <si>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</si>
  <si>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02960</t>
  </si>
  <si>
    <t>OSTATNÍ POŽADAVKY - ODBORNÝ DOZOR</t>
  </si>
  <si>
    <t>zahrnuje veškeré náklady spojené s objednatelem požadovaným dozorem</t>
  </si>
  <si>
    <t>02991</t>
  </si>
  <si>
    <t>OSTATNÍ POŽADAVKY - INFORMAČNÍ TABULE</t>
  </si>
  <si>
    <t>Rozměr 2,5 x 1,75m  
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</si>
  <si>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</si>
  <si>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 - ZŘÍZENÍ, PROVOZ, DEMONTÁŽ</t>
  </si>
  <si>
    <t>Oplocené zařízení staveniště se stavební buňkou a WC.</t>
  </si>
  <si>
    <t>zahrnuje objednatelem povolené náklady na pořízení (event. pronájem), provozování, udržování a likvidaci zhotovitelova zařízení 
Oplocené zařízení staveniště se stavební buňkou a WC.</t>
  </si>
  <si>
    <t>03101</t>
  </si>
  <si>
    <t>KOMLPETNÍ PRÁCE SOUVISEJÍCÍ SE ZAJIŠTĚNÍM BOZP NA STAVBĚ</t>
  </si>
  <si>
    <t>zahrnuje objednatelem povolené náklady na pořízení (event. pronájem), provozování, udržování a likvidaci zhotovitelova zařízení</t>
  </si>
  <si>
    <t>Zemní práce</t>
  </si>
  <si>
    <t>11110</t>
  </si>
  <si>
    <t>ODSTRANĚNÍ TRAVIN</t>
  </si>
  <si>
    <t>M2</t>
  </si>
  <si>
    <t>odstranění travin bez ohledu na způsob provedení  
přemístění travin s uložením na hromady</t>
  </si>
  <si>
    <t>111204</t>
  </si>
  <si>
    <t>ODSTRANĚNÍ KŘOVIN S ODVOZEM DO 5KM</t>
  </si>
  <si>
    <t>odstranění křovin a stromů do průměru 100 mm  
doprava dřevin na předepsanou vzdálenost  
spálení na hromadách nebo štěpkování</t>
  </si>
  <si>
    <t>11130</t>
  </si>
  <si>
    <t>SEJMUTÍ DRNU</t>
  </si>
  <si>
    <t>včetně vodorovné dopravy  a uložení na skládku</t>
  </si>
  <si>
    <t>11201</t>
  </si>
  <si>
    <t>KÁCENÍ STROMŮ D KMENE DO 0,5M S ODSTRANĚNÍM PAŘEZŮ</t>
  </si>
  <si>
    <t>včetně dopravy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</si>
  <si>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  
včetně dopravy</t>
  </si>
  <si>
    <t>11202</t>
  </si>
  <si>
    <t>KÁCENÍ STROMŮ D KMENE DO 0,9M S ODSTRANĚNÍM PAŘEZŮ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</si>
  <si>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</si>
  <si>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11203</t>
  </si>
  <si>
    <t>KÁCENÍ STROMŮ D KMENE PŘES 0,9M S ODSTRAN PAŘEZŮ</t>
  </si>
  <si>
    <t>11221</t>
  </si>
  <si>
    <t>ODSTRANĚNÍ PAŘEZŮ D DO 0,5M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</si>
  <si>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</si>
  <si>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11222</t>
  </si>
  <si>
    <t>ODSTRANĚNÍ PAŘEZŮ D DO 0,9M</t>
  </si>
  <si>
    <t>11223</t>
  </si>
  <si>
    <t>ODSTRANĚNÍ PAŘEZŮ D PŘES 0,9M</t>
  </si>
  <si>
    <t>113132</t>
  </si>
  <si>
    <t>ODSTRANĚNÍ KRYTU ZPEVNĚNÝCH PLOCH S ASFALT POJIVEM, ODVOZ DO 2KM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</si>
  <si>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</si>
  <si>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113136</t>
  </si>
  <si>
    <t>ODSTRANĚNÍ KRYTU ZPEVNĚNÝCH PLOCH S ASFALT POJIVEM, ODVOZ DO 12KM</t>
  </si>
  <si>
    <t>113137</t>
  </si>
  <si>
    <t>ODSTRANĚNÍ KRYTU ZPEVNĚNÝCH PLOCH S ASFALT POJIVEM, ODVOZ DO 16KM</t>
  </si>
  <si>
    <t>113138</t>
  </si>
  <si>
    <t>ODSTRANĚNÍ KRYTU ZPEVNĚNÝCH PLOCH S ASFALT POJIVEM, ODVOZ DO 20KM</t>
  </si>
  <si>
    <t>113154</t>
  </si>
  <si>
    <t>ODSTRANĚNÍ KRYTU ZPEVNĚNÝCH PLOCH Z BETONU, ODVOZ DO 5KM</t>
  </si>
  <si>
    <t>113158</t>
  </si>
  <si>
    <t>ODSTRANĚNÍ KRYTU ZPEVNĚNÝCH PLOCH Z BETONU, ODVOZ DO 20KM</t>
  </si>
  <si>
    <t>113172</t>
  </si>
  <si>
    <t>ODSTRAN KRYTU ZPEVNĚNÝCH PLOCH Z DLAŽEB KOSTEK, ODVOZ DO 2KM</t>
  </si>
  <si>
    <t>113178</t>
  </si>
  <si>
    <t>ODSTRAN KRYTU ZPEVNĚNÝCH PLOCH Z DLAŽEB KOSTEK, ODVOZ DO 20KM</t>
  </si>
  <si>
    <t>11318</t>
  </si>
  <si>
    <t>ODSTRANĚNÍ KRYTU ZPEVNĚNÝCH PLOCH Z DLAŽDIC</t>
  </si>
  <si>
    <t>113182</t>
  </si>
  <si>
    <t>ODSTRANĚNÍ KRYTU ZPEVNĚNÝCH PLOCH Z DLAŽDIC, ODVOZ DO 2KM</t>
  </si>
  <si>
    <t>113188</t>
  </si>
  <si>
    <t>ODSTRANĚNÍ KRYTU ZPEVNĚNÝCH PLOCH Z DLAŽDIC, ODVOZ DO 20KM</t>
  </si>
  <si>
    <t>11328</t>
  </si>
  <si>
    <t>ODSTRANĚNÍ PŘÍKOPŮ, ŽLABŮ A RIGOLŮ Z PŘÍKOPOVÝCH TVÁRNIC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</si>
  <si>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</si>
  <si>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113311</t>
  </si>
  <si>
    <t>ODSTRANĚNÍ PODKLADU ZPEVNĚNÝCH PLOCH ZE STABIL ZEMINY, ODVOZ DO 1KM</t>
  </si>
  <si>
    <t>11332</t>
  </si>
  <si>
    <t>ODSTRANĚNÍ PODKLADŮ ZPEVNĚNÝCH PLOCH Z KAMENIVA NESTMELENÉHO</t>
  </si>
  <si>
    <t>113321</t>
  </si>
  <si>
    <t>ODSTRAN PODKL ZPEVNĚNÝCH PLOCH Z KAMENIVA NESTMEL, ODVOZ DO 1KM</t>
  </si>
  <si>
    <t>113327</t>
  </si>
  <si>
    <t>ODSTRAN PODKL ZPEVNĚNÝCH PLOCH Z KAMENIVA NESTMEL, ODVOZ DO 16KM</t>
  </si>
  <si>
    <t>113328</t>
  </si>
  <si>
    <t>ODSTRAN PODKL ZPEVNĚNÝCH PLOCH Z KAMENIVA NESTMEL, ODVOZ DO 20KM</t>
  </si>
  <si>
    <t>113335</t>
  </si>
  <si>
    <t>ODSTRAN PODKL ZPEVNĚNÝCH PLOCH S ASFALT POJIVEM, ODVOZ DO 8KM</t>
  </si>
  <si>
    <t>113336</t>
  </si>
  <si>
    <t>ODSTRAN PODKL ZPEVNĚNÝCH PLOCH S ASFALT POJIVEM, ODVOZ DO 12KM</t>
  </si>
  <si>
    <t>113337</t>
  </si>
  <si>
    <t>ODSTRAN PODKL ZPEVNĚNÝCH PLOCH S ASFALT POJIVEM, ODVOZ DO 16KM</t>
  </si>
  <si>
    <t>113338</t>
  </si>
  <si>
    <t>ODSTRAN PODKL ZPEVNĚNÝCH PLOCH S ASFALT POJIVEM, ODVOZ DO 20KM</t>
  </si>
  <si>
    <t>74</t>
  </si>
  <si>
    <t>113348</t>
  </si>
  <si>
    <t>ODSTRAN PODKL ZPEVNĚNÝCH PLOCH S CEM POJIVEM, ODVOZ DO 20KM</t>
  </si>
  <si>
    <t>75</t>
  </si>
  <si>
    <t>113438</t>
  </si>
  <si>
    <t>ODSTRAN KRYTU ZPEVNĚNÝCH PLOCH S ASFALT POJIVEM VČET PODKLADU, ODVOZ DO 20KM</t>
  </si>
  <si>
    <t>11351</t>
  </si>
  <si>
    <t>ODSTRANĚNÍ ZÁHONOVÝCH OBRUBNÍKŮ</t>
  </si>
  <si>
    <t>M</t>
  </si>
  <si>
    <t>11352</t>
  </si>
  <si>
    <t>ODSTRANĚNÍ CHODNÍKOVÝCH A SILNIČNÍCH OBRUBNÍKŮ BETONOVÝCH</t>
  </si>
  <si>
    <t>113524</t>
  </si>
  <si>
    <t>ODSTRANĚNÍ CHODNÍKOVÝCH A SILNIČNÍCH OBRUBNÍKŮ BETONOVÝCH, ODVOZ DO 5KM</t>
  </si>
  <si>
    <t>11360</t>
  </si>
  <si>
    <t>ROZRYTÍ VOZOVKY</t>
  </si>
  <si>
    <t>zahrnuje potřebné mechanizmy a odklizení přebytečného materiálu</t>
  </si>
  <si>
    <t>11372</t>
  </si>
  <si>
    <t>FRÉZOVÁNÍ ZPEVNĚNÝCH PLOCH ASFALTOVÝCH</t>
  </si>
  <si>
    <t>113721</t>
  </si>
  <si>
    <t>FRÉZOVÁNÍ ZPEVNĚNÝCH PLOCH ASFALTOVÝCH, ODVOZ DO 1KM</t>
  </si>
  <si>
    <t>113724</t>
  </si>
  <si>
    <t>FRÉZOVÁNÍ ZPEVNĚNÝCH PLOCH ASFALTOVÝCH, ODVOZ DO 5KM</t>
  </si>
  <si>
    <t>113725</t>
  </si>
  <si>
    <t>FRÉZOVÁNÍ ZPEVNĚNÝCH PLOCH ASFALTOVÝCH, ODVOZ DO 8KM</t>
  </si>
  <si>
    <t>113726</t>
  </si>
  <si>
    <t>FRÉZOVÁNÍ ZPEVNĚNÝCH PLOCH ASFALTOVÝCH, ODVOZ DO 12KM</t>
  </si>
  <si>
    <t>113727</t>
  </si>
  <si>
    <t>FRÉZOVÁNÍ ZPEVNĚNÝCH PLOCH ASFALTOVÝCH, ODVOZ DO 16KM</t>
  </si>
  <si>
    <t>113728</t>
  </si>
  <si>
    <t>FRÉZOVÁNÍ ZPEVNĚNÝCH PLOCH ASFALTOVÝCH, ODVOZ DO 20KM</t>
  </si>
  <si>
    <t>113763</t>
  </si>
  <si>
    <t>FRÉZOVÁNÍ DRÁŽKY PRŮŘEZU DO 300MM2 V ASFALTOVÉ VOZOVCE</t>
  </si>
  <si>
    <t>Položka zahrnuje veškerou manipulaci s vybouranou sutí a s vybouranými hmotami vč. uložení na skládku.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</si>
  <si>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</si>
  <si>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</si>
  <si>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</t>
  </si>
  <si>
    <t>121104</t>
  </si>
  <si>
    <t>SEJMUTÍ ORNICE NEBO LESNÍ PŮDY S ODVOZEM DO 5KM</t>
  </si>
  <si>
    <t>položka zahrnuje sejmutí ornice bez ohledu na tloušťku vrstvy a její vodorovnou dopravu  
nezahrnuje uložení na trvalou skládku</t>
  </si>
  <si>
    <t>121108</t>
  </si>
  <si>
    <t>SEJMUTÍ ORNICE NEBO LESNÍ PŮDY S ODVOZEM DO 20KM</t>
  </si>
  <si>
    <t>položka zahrnuje sejmutí ornice bez ohledu na tloušťku vrstvy a její vodorovnou dopravu 
nezahrnuje uložení na trvalou skládku</t>
  </si>
  <si>
    <t>12273</t>
  </si>
  <si>
    <t>ODKOPÁVKY A PROKOPÁVKY OBECNÉ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</si>
  <si>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</si>
  <si>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91</t>
  </si>
  <si>
    <t>122731</t>
  </si>
  <si>
    <t>ODKOPÁVKY A PROKOPÁVKY OBECNÉ TŘ. I, ODVOZ DO 1KM</t>
  </si>
  <si>
    <t>122735</t>
  </si>
  <si>
    <t>ODKOPÁVKY A PROKOPÁVKY OBECNÉ TŘ. I, ODVOZ DO 8KM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</si>
  <si>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</si>
  <si>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122737</t>
  </si>
  <si>
    <t>ODKOPÁVKY A PROKOPÁVKY OBECNÉ TŘ. I, ODVOZ DO 16KM</t>
  </si>
  <si>
    <t>92</t>
  </si>
  <si>
    <t>122738</t>
  </si>
  <si>
    <t>ODKOPÁVKY A PROKOPÁVKY OBECNÉ TŘ. I, ODVOZ DO 20KM</t>
  </si>
  <si>
    <t>122831</t>
  </si>
  <si>
    <t>ODKOPÁVKY A PROKOPÁVKY OBECNÉ TŘ. II, ODVOZ DO 1KM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</si>
  <si>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</si>
  <si>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122835</t>
  </si>
  <si>
    <t>ODKOPÁVKY A PROKOPÁVKY OBECNÉ TŘ. II, ODVOZ DO 8KM</t>
  </si>
  <si>
    <t>96</t>
  </si>
  <si>
    <t>122837</t>
  </si>
  <si>
    <t>ODKOPÁVKY A PROKOPÁVKY OBECNÉ TŘ. II, ODVOZ DO 16KM</t>
  </si>
  <si>
    <t>97</t>
  </si>
  <si>
    <t>122838</t>
  </si>
  <si>
    <t>ODKOPÁVKY A PROKOPÁVKY OBECNÉ TŘ. II, ODVOZ DO 20KM</t>
  </si>
  <si>
    <t>122931</t>
  </si>
  <si>
    <t>ODKOPÁVKY A PROKOPÁVKY OBECNÉ TŘ. III, ODVOZ DO 1KM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</si>
  <si>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</si>
  <si>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122938</t>
  </si>
  <si>
    <t>ODKOPÁVKY A PROKOPÁVKY OBECNÉ TŘ. III, ODVOZ DO 20KM</t>
  </si>
  <si>
    <t>12373</t>
  </si>
  <si>
    <t>ODKOP PRO SPOD STAVBU SILNIC A ŽELEZNIC TŘ. I</t>
  </si>
  <si>
    <t>123731</t>
  </si>
  <si>
    <t>ODKOP PRO SPOD STAVBU SILNIC A ŽELEZNIC TŘ. I, ODVOZ DO 1KM</t>
  </si>
  <si>
    <t>123736</t>
  </si>
  <si>
    <t>ODKOP PRO SPOD STAVBU SILNIC A ŽELEZNIC TŘ. I, ODVOZ DO 12KM</t>
  </si>
  <si>
    <t>123738</t>
  </si>
  <si>
    <t>ODKOP PRO SPOD STAVBU SILNIC A ŽELEZNIC TŘ. I, ODVOZ DO 20KM</t>
  </si>
  <si>
    <t>123835</t>
  </si>
  <si>
    <t>ODKOP PRO SPOD STAVBU SILNIC A ŽELEZNIC TŘ. II, ODVOZ DO 8KM</t>
  </si>
  <si>
    <t>123836</t>
  </si>
  <si>
    <t>ODKOP PRO SPOD STAVBU SILNIC A ŽELEZNIC TŘ. II, ODVOZ DO 12KM</t>
  </si>
  <si>
    <t>123837</t>
  </si>
  <si>
    <t>ODKOP PRO SPOD STAVBU SILNIC A ŽELEZNIC TŘ. II, ODVOZ DO 16KM</t>
  </si>
  <si>
    <t>123838</t>
  </si>
  <si>
    <t>ODKOP PRO SPOD STAVBU SILNIC A ŽELEZNIC TŘ. II, ODVOZ DO 20KM</t>
  </si>
  <si>
    <t>12911</t>
  </si>
  <si>
    <t>ČIŠTĚNÍ VOZOVEK OD NÁNOSU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</si>
  <si>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</si>
  <si>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12922</t>
  </si>
  <si>
    <t>ČIŠTĚNÍ KRAJNIC OD NÁNOSU TL. DO 100MM</t>
  </si>
  <si>
    <t>12924</t>
  </si>
  <si>
    <t>ČIŠTĚNÍ KRAJNIC OD NÁNOSU TL. DO 200MM</t>
  </si>
  <si>
    <t>12931</t>
  </si>
  <si>
    <t>ČIŠTĚNÍ PŘÍKOPŮ OD NÁNOSU DO 0,25M3/M</t>
  </si>
  <si>
    <t>12932</t>
  </si>
  <si>
    <t>ČIŠTĚNÍ PŘÍKOPŮ OD NÁNOSU DO 0,5M3/M</t>
  </si>
  <si>
    <t>12940</t>
  </si>
  <si>
    <t>ČIŠTĚNÍ RÁMOVÝCH A KLENBOVÝCH PROPUSTŮ OD NÁNOSŮ</t>
  </si>
  <si>
    <t>12960</t>
  </si>
  <si>
    <t>ČIŠTĚNÍ VODOTEČÍ A MELIORAČ KANÁLŮ OD NÁNOSŮ</t>
  </si>
  <si>
    <t>12980</t>
  </si>
  <si>
    <t>ČIŠTĚNÍ ULIČNÍCH VPUSTÍ</t>
  </si>
  <si>
    <t>129945</t>
  </si>
  <si>
    <t>ČIŠTĚNÍ POTRUBÍ DN DO 300MM</t>
  </si>
  <si>
    <t>Čištění propustku vč. vtoku, výtoku a příp. tokový jímek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</si>
  <si>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</si>
  <si>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129946</t>
  </si>
  <si>
    <t>ČIŠTĚNÍ POTRUBÍ DN DO 400MM</t>
  </si>
  <si>
    <t>129957</t>
  </si>
  <si>
    <t>ČIŠTĚNÍ POTRUBÍ DN DO 500MM</t>
  </si>
  <si>
    <t>129958</t>
  </si>
  <si>
    <t>ČIŠTĚNÍ POTRUBÍ DN DO 600MM</t>
  </si>
  <si>
    <t>12996</t>
  </si>
  <si>
    <t>ČIŠTĚNÍ POTRUBÍ DN DO 800MM</t>
  </si>
  <si>
    <t>129971</t>
  </si>
  <si>
    <t>ČIŠTĚNÍ POTRUBÍ DN DO 1000MM</t>
  </si>
  <si>
    <t>129972</t>
  </si>
  <si>
    <t>ČIŠTĚNÍ POTRUBÍ DN DO 1200MM</t>
  </si>
  <si>
    <t>12998</t>
  </si>
  <si>
    <t>ČIŠTĚNÍ POTRUBÍ DN DO 1600MM</t>
  </si>
  <si>
    <t>12999</t>
  </si>
  <si>
    <t>ČIŠTĚNÍ POTRUBÍ DN PŘES 1600MM</t>
  </si>
  <si>
    <t>131734</t>
  </si>
  <si>
    <t>HLOUBENÍ JAM ZAPAŽ I NEPAŽ TŘ. I, ODVOZ DO 5KM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</si>
  <si>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</si>
  <si>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131738</t>
  </si>
  <si>
    <t>HLOUBENÍ JAM ZAPAŽ I NEPAŽ TŘ. I, ODVOZ DO 20KM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</si>
  <si>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</si>
  <si>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</si>
  <si>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</si>
  <si>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132734</t>
  </si>
  <si>
    <t>HLOUBENÍ RÝH ŠÍŘ DO 2M PAŽ I NEPAŽ TŘ. I, ODVOZ DO 5KM</t>
  </si>
  <si>
    <t>132738</t>
  </si>
  <si>
    <t>HLOUBENÍ RÝH ŠÍŘ DO 2M PAŽ I NEPAŽ TŘ. I, ODVOZ DO 20KM</t>
  </si>
  <si>
    <t>132838</t>
  </si>
  <si>
    <t>HLOUBENÍ RÝH ŠÍŘ DO 2M PAŽ I NEPAŽ TŘ. II, ODVOZ DO 20KM</t>
  </si>
  <si>
    <t>133738</t>
  </si>
  <si>
    <t>HLOUBENÍ ŠACHET ZAPAŽ I NEPAŽ TŘ. I, ODVOZ DO 20KM</t>
  </si>
  <si>
    <t>138939</t>
  </si>
  <si>
    <t>PŘÍPLATEK ZA DALŠÍ 1KM DOPRAVY ZEMINY</t>
  </si>
  <si>
    <t>položka zahrnuje příplatek k vodorovnému přemístění zeminy za každý další 1km nad 20km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</si>
  <si>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</si>
  <si>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</si>
  <si>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</si>
  <si>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141733</t>
  </si>
  <si>
    <t>PROTLAČOVÁNÍ POTRUBÍ Z PLAST HMOT DN DO 150MM</t>
  </si>
  <si>
    <t>163211</t>
  </si>
  <si>
    <t>DOPRAVA MATERIÁLU VČETNĚ NALOŽENÍ A SLOŽENÍ DO 1 KM</t>
  </si>
  <si>
    <t>Zahrnuje vodorovné přemístění, dopravu, přeložení a manipulaci s hmotami;   
- potřebnou mechanizaci;  
- převoz na skládku, nebo mezideponii do 1km.</t>
  </si>
  <si>
    <t>17110</t>
  </si>
  <si>
    <t>ULOŽENÍ SYPANINY DO NÁSYPŮ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</si>
  <si>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</si>
  <si>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171103</t>
  </si>
  <si>
    <t>ULOŽENÍ SYPANINY DO NÁSYPŮ SE ZHUTNĚNÍM DO 100% PS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</si>
  <si>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</si>
  <si>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</si>
  <si>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</si>
  <si>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17170</t>
  </si>
  <si>
    <t>ULOŽENÍ SYPANINY DO NÁSYPŮ VRSTEVNATÝCH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</si>
  <si>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</si>
  <si>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</si>
  <si>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</si>
  <si>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</si>
  <si>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17210</t>
  </si>
  <si>
    <t>ZŘÍZENÍ TĚSNĚNÍ ZE ZEMIN SE ZHUTNĚNÍM</t>
  </si>
  <si>
    <t>položka zahrnuje:  
- kompletní provedení zemní konstrukce vč. hutnění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výplň jam a prohlubní v podloží  
- úprava, očištění, ochrana a zhutnění podloží  
- svahování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</si>
  <si>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</si>
  <si>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</si>
  <si>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</si>
  <si>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</si>
  <si>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</si>
  <si>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</si>
  <si>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</si>
  <si>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</si>
  <si>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</si>
  <si>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</si>
  <si>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 - ŠD 0/32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</si>
  <si>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</si>
  <si>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JAM A RÝH Z NAKUPOVANÝCH MATERIÁLŮ - ŠD 0/63</t>
  </si>
  <si>
    <t>ZÁSYP JAM A RÝH Z NAKUPOVANÝCH MATERIÁLŮ - ZEMINA DO NÁSPŮ DLE ČSN 73 6330</t>
  </si>
  <si>
    <t>17511</t>
  </si>
  <si>
    <t>OBSYP POTRUBÍ A OBJEKTŮ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</si>
  <si>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</si>
  <si>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17581</t>
  </si>
  <si>
    <t>OBSYP POTRUBÍ A OBJEKTŮ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</si>
  <si>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</si>
  <si>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17750</t>
  </si>
  <si>
    <t>ZEMNÍ HRÁZKY ZE ZEMIN NEPROPUSTNÝCH</t>
  </si>
  <si>
    <t>17780</t>
  </si>
  <si>
    <t>ZEMNÍ HRÁZKY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</si>
  <si>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</si>
  <si>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</si>
  <si>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</si>
  <si>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položka zahrnuje úpravu pláně včetně vyrovnání výškových rozdílů. Míru zhutnění určuje projekt.</t>
  </si>
  <si>
    <t>18120</t>
  </si>
  <si>
    <t>ÚPRAVA PLÁNĚ SE ZHUTNĚNÍM V HORNINĚ TŘ. II</t>
  </si>
  <si>
    <t>18214</t>
  </si>
  <si>
    <t>ÚPRAVA POVRCHŮ SROVNÁNÍM ÚZEMÍ V TL DO 0,25M</t>
  </si>
  <si>
    <t>položka zahrnuje srovnání výškových rozdílů terénu</t>
  </si>
  <si>
    <t>18221</t>
  </si>
  <si>
    <t>ROZPROSTŘENÍ ORNICE VE SVAHU V TL DO 0,10M</t>
  </si>
  <si>
    <t>vč. dodání ornice</t>
  </si>
  <si>
    <t>položka zahrnuje:  
nutné přemístění ornice z dočasných skládek vzdálených do 50m  
rozprostření ornice v předepsané tloušťce ve svahu přes 1:5  
vč. dodání ornice</t>
  </si>
  <si>
    <t>18222</t>
  </si>
  <si>
    <t>ROZPROSTŘENÍ ORNICE VE SVAHU V TL DO 0,15M</t>
  </si>
  <si>
    <t>NÁKUP, DOPRAVA A ROZPROSTŘENÍ HUMÓZNÍ VRSTVY VE SVAHU V TL. DO 0,1M</t>
  </si>
  <si>
    <t>vč. dodání humozní vrstvy</t>
  </si>
  <si>
    <t>vč. dodání humózní vrstvy</t>
  </si>
  <si>
    <t>18231</t>
  </si>
  <si>
    <t>ROZPROSTŘENÍ ORNICE V ROVINĚ V TL DO 0,10M</t>
  </si>
  <si>
    <t>položka zahrnuje:  
nutné přemístění ornice z dočasných skládek vzdálených do 50m  
rozprostření ornice v předepsané tloušťce v rovině a ve svahu do 1:5  
vč.dodání ornice</t>
  </si>
  <si>
    <t>18232</t>
  </si>
  <si>
    <t>ROZPROSTŘENÍ ORNICE V ROVINĚ V TL DO 0,15M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</si>
  <si>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</si>
  <si>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</si>
  <si>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</si>
  <si>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</si>
  <si>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</si>
  <si>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</si>
  <si>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18245</t>
  </si>
  <si>
    <t>ZALOŽENÍ TRÁVNÍKU ZATRAVŇOVACÍ TEXTILIÍ (ROHOŽÍ)</t>
  </si>
  <si>
    <t>Zahrnuje dodání a položení předepsané zatravňovací textilie bez ohledu na sklon terénu, zalévání, první pokosení</t>
  </si>
  <si>
    <t>18481</t>
  </si>
  <si>
    <t>OCHRANA STROMŮ BEDNĚNÍM</t>
  </si>
  <si>
    <t>položka zahrnuje veškerý materiál, výrobky a polotovary, včetně mimostaveništní a vnitrostaveništní dopravy (rovněž přesuny), včetně naložení a složení, případně s uložením</t>
  </si>
  <si>
    <t>184B11</t>
  </si>
  <si>
    <t>VYSAZOVÁNÍ STROMŮ LISTNATÝCH S BALEM OBVOD KMENE DO 8CM, VÝŠ DO 1,2M</t>
  </si>
  <si>
    <t>Položka vysazování stromů zahrnuje  dodávku projektem předepsaných 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  
Včetně ochranné kontrukce.</t>
  </si>
  <si>
    <t>184B12</t>
  </si>
  <si>
    <t>VYSAZOVÁNÍ STROMŮ LISTNATÝCH S BALEM OBVOD KMENE DO 10CM, VÝŠ DO 1,7M</t>
  </si>
  <si>
    <t>Položka vysazování stromů zahrnuje dodávku projektem předepsaných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  
včetně ochranné kontrukce</t>
  </si>
  <si>
    <t>Základy</t>
  </si>
  <si>
    <t>21151</t>
  </si>
  <si>
    <t>SANAČNÍ ŽEBRA Z LOMOVÉHO KAMENE</t>
  </si>
  <si>
    <t>položka zahrnuje dodávku předepsaného lomového kamene,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</si>
  <si>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</si>
  <si>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</si>
  <si>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položka zahrnuje dodávku předepsané geotextilie, mimostaveništní a vnitrostaveništní dopravu a její uložení včetně potřebných přesahů (nezapočítávají se do výměry)</t>
  </si>
  <si>
    <t>212025</t>
  </si>
  <si>
    <t>TRATIVODY KOMPLET Z TRUB NEKOV DN DO 100MM, RÝHA TŘ I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</si>
  <si>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</si>
  <si>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21214</t>
  </si>
  <si>
    <t>TRATIVODY KOMPLET Z TRUB BETON DN 200MM</t>
  </si>
  <si>
    <t>212645</t>
  </si>
  <si>
    <t>TRATIVODY KOMPL Z TRUB Z PLAST HM DN DO 200MM, RÝHA TŘ I</t>
  </si>
  <si>
    <t>212646</t>
  </si>
  <si>
    <t>TRATIVODY KOMPL Z TRUB Z PLAST HM DN DO 200MM, RÝHA TŘ II</t>
  </si>
  <si>
    <t>21331</t>
  </si>
  <si>
    <t>DRENÁŽNÍ VRSTVY Z BETONU MEZEROVITÉHO (DRENÁŽNÍHO)</t>
  </si>
  <si>
    <t>Položka zahrnuje:  
- dodávku předepsaného materiálu pro drenážní vrstvu, včetně mimostaveništní a vnitrostaveništní dopravy  
- provedení drenážní vrstvy předepsaných rozměrů a předepsaného tvaru</t>
  </si>
  <si>
    <t>21361</t>
  </si>
  <si>
    <t>DRENÁŽNÍ VRSTVY Z GEOTEXTILIE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</si>
  <si>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</si>
  <si>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21451</t>
  </si>
  <si>
    <t>SANAČNÍ VRSTVY Z LOMOVÉHO KAMENE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</si>
  <si>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</si>
  <si>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21461</t>
  </si>
  <si>
    <t>SEPARAČNÍ GEOTEXTILIE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</si>
  <si>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</si>
  <si>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23999</t>
  </si>
  <si>
    <t>OCHRANNÝ PLÁŠŤ PODZEM STĚN Z FÓLIÍ Z PLASTIC HMOT</t>
  </si>
  <si>
    <t>Položka zahrnuje veškerý materiál, výrobky a polotovary, včetně mimostaveništní a vnitrostaveništní dopravy (rovněž přesuny), včetně naložení a složení, případně s uložením.</t>
  </si>
  <si>
    <t>261413</t>
  </si>
  <si>
    <t>VRTY PRO KOTVENÍ A INJEKTÁŽ TŘ IV NA POVRCHU D DO 25MM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</si>
  <si>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</si>
  <si>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2722B4</t>
  </si>
  <si>
    <t>ZÁKLADY Z GABIONŮ SYPANÝCH, DRÁT O2,7MM, POVRCHOVÁ ÚPRAVA Zn + Al</t>
  </si>
  <si>
    <t>- položka zahrnuje dodávku a osazení drátěných košů s výplní lomovým kamenem.  
- jedná se o gabionové matrace o tl. do 300mm.</t>
  </si>
  <si>
    <t>272313</t>
  </si>
  <si>
    <t>ZÁKLADY Z PROSTÉHO BETONU DO C16/20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</si>
  <si>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</si>
  <si>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272314</t>
  </si>
  <si>
    <t>ZÁKLADY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</si>
  <si>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</si>
  <si>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272315</t>
  </si>
  <si>
    <t>ZÁKLADY Z PROSTÉHO BETONU DO C30/37</t>
  </si>
  <si>
    <t>27232</t>
  </si>
  <si>
    <t>ZÁKLADY ZE ŽELEZOBETONU</t>
  </si>
  <si>
    <t>272323</t>
  </si>
  <si>
    <t>ZÁKLADY ZE ŽELEZOBETONU DO C16/20</t>
  </si>
  <si>
    <t>272324</t>
  </si>
  <si>
    <t>ZÁKLADY ZE ŽELEZOBETONU DO C25/30</t>
  </si>
  <si>
    <t>272325</t>
  </si>
  <si>
    <t>ZÁKLADY ZE ŽELEZOBETONU DO C30/37</t>
  </si>
  <si>
    <t>272365</t>
  </si>
  <si>
    <t>VÝZTUŽ ZÁKLADŮ Z OCELI 10505, B500B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</si>
  <si>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</si>
  <si>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272366</t>
  </si>
  <si>
    <t>VÝZTUŽ ZÁKLADŮ Z KARI SÍTÍ</t>
  </si>
  <si>
    <t>28995</t>
  </si>
  <si>
    <t>KOTEVNÍ SÍTĚ PRO GABIONY A ARMOVANÉ ZEMINY</t>
  </si>
  <si>
    <t>Položka zahrnuje:  
- dodávku předepsané kotevní sítě  
- úpravu, očištění a ochranu podkladu  
- přichycení k podkladu, případně zatížení  
- úpravy spojů a zajištění okrajů  
- nutné přesahy  
- mimostaveništní a vnitrostaveništní dopravu</t>
  </si>
  <si>
    <t>28996</t>
  </si>
  <si>
    <t>OPLÁŠTĚNÍ (ZPEVNĚNÍ) SÍŤOVINOU Z PLASTICKÝCH HMOT</t>
  </si>
  <si>
    <t>Položka zahrnuje:  
- dodávku předepsané síťoviny  
- úpravu, očištění a ochranu podkladu  
- přichycení k podkladu, případně zatížení  
- úpravy spojů a zajištění okrajů  
- úpravy pro odvodnění  
- nutné přesahy  
- mimostaveništní a vnitrostaveništní dopravu</t>
  </si>
  <si>
    <t>289972</t>
  </si>
  <si>
    <t>OPLÁŠTĚNÍ (ZPEVNĚNÍ) Z GEOMŘÍŽOVIN</t>
  </si>
  <si>
    <t>výztužná geomříž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</si>
  <si>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</si>
  <si>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289973</t>
  </si>
  <si>
    <t>OPLÁŠTĚNÍ (ZPEVNĚNÍ) Z GEOSÍTÍ A GEOROHOŽÍ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</si>
  <si>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</si>
  <si>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28997E</t>
  </si>
  <si>
    <t>OPLÁŠTĚNÍ (ZPEVNĚNÍ) Z GEOTEXTILIE DO 500G/M2</t>
  </si>
  <si>
    <t>separační geotextilie min. 300 g/m2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</si>
  <si>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</si>
  <si>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</si>
  <si>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31112</t>
  </si>
  <si>
    <t>ZDI A STĚNY PODPĚR A VOLNÉ Z DÍLCŮ ŽELBET</t>
  </si>
  <si>
    <t>- dodání dílce požadovaného 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</si>
  <si>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311211</t>
  </si>
  <si>
    <t>ZDI A STĚNY PODPĚR A VOLNÉ Z KAMENE A LOM VÝROBKŮ NA SUCHO</t>
  </si>
  <si>
    <t>311212</t>
  </si>
  <si>
    <t>ZDI A STĚNY PODPĚR A VOLNÉ Z KAMENE A LOM VÝROBKŮ NA MC</t>
  </si>
  <si>
    <t>311325</t>
  </si>
  <si>
    <t>ZDI A STĚNY PODP A VOL ZE ŽELEZOBET DO C30/37</t>
  </si>
  <si>
    <t>311365</t>
  </si>
  <si>
    <t>VÝZTUŽ ZDÍ A STĚN PODP A VOL Z OCELI 10505, B500B</t>
  </si>
  <si>
    <t>311366</t>
  </si>
  <si>
    <t>VÝZTUŽ ZDÍ A STĚN PODP A VOL Z KARI-SÍTÍ</t>
  </si>
  <si>
    <t>31717</t>
  </si>
  <si>
    <t>KOVOVÉ KONSTRUKCE PRO KOTVENÍ ŘÍMSY</t>
  </si>
  <si>
    <t>KG</t>
  </si>
  <si>
    <t>Položka zahrnuje dodávku (výrobu) kotevního prvku předepsaného tvaru a jeho osazení do předepsané polohy včetně nezbytných prací (vrty, zálivky apod.)</t>
  </si>
  <si>
    <t>31731</t>
  </si>
  <si>
    <t>ŘÍMSY Z PROST BETONU</t>
  </si>
  <si>
    <t>položka zahrnuje: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</si>
  <si>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317324</t>
  </si>
  <si>
    <t>ŘÍMSY ZE ŽELEZOBETONU DO C25/30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</si>
  <si>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</si>
  <si>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317325</t>
  </si>
  <si>
    <t>ŘÍMSY ZE ŽELEZOBETONU DO C30/37</t>
  </si>
  <si>
    <t>317365</t>
  </si>
  <si>
    <t>VÝZTUŽ ŘÍMS Z OCELI 10505, B500B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</si>
  <si>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</si>
  <si>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317366</t>
  </si>
  <si>
    <t>VÝZTUŽ ŘÍMS Z KARI-SÍTÍ</t>
  </si>
  <si>
    <t>327125</t>
  </si>
  <si>
    <t>ZDI OPĚR, ZÁRUB, NÁBŘEŽ Z DÍLCŮ ŽELEZOBETON DO C30/37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</si>
  <si>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</si>
  <si>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3272C4</t>
  </si>
  <si>
    <t>ZDI OPĚR, ZÁRUB, NÁBŘEŽ Z GABIONŮ ČÁSTEČNĚ ROVNANÝCH, DRÁT O2,7MM, POVRCHOVÁ ÚPRAVA Zn + Al</t>
  </si>
  <si>
    <t>- položka zahrnuje dodávku a osazení drátěných košů s výplní lomovým kamenem.  
- gabionové matrace se vykazují v pol.č.2722**.</t>
  </si>
  <si>
    <t>3272C7</t>
  </si>
  <si>
    <t>ZDI OPĚR, ZÁRUB, NÁBŘEŽ Z GABIONŮ ČÁSTEČNĚ ROVNANÝCH, DRÁT O4,0MM, POVRCHOVÁ ÚPRAVA Zn + Al</t>
  </si>
  <si>
    <t>327313</t>
  </si>
  <si>
    <t>ZDI OPĚRNÉ, ZÁRUBNÍ, NÁBŘEŽNÍ Z PROSTÉHO BETONU DO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</si>
  <si>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</si>
  <si>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327314</t>
  </si>
  <si>
    <t>ZDI OPĚRNÉ, ZÁRUBNÍ, NÁBŘEŽNÍ Z PROSTÉHO BETONU DO C25/30</t>
  </si>
  <si>
    <t>327325</t>
  </si>
  <si>
    <t>ZDI OPĚRNÉ, ZÁRUBNÍ, NÁBŘEŽNÍ ZE ŽELEZOVÉHO BETONU DO C30/37</t>
  </si>
  <si>
    <t>32736</t>
  </si>
  <si>
    <t>VÝZTUŽ ZDÍ OPĚR, ZÁRUB, NÁBŘEŽ Z OCELI</t>
  </si>
  <si>
    <t>327366</t>
  </si>
  <si>
    <t>VÝZTUŽ ZDÍ OPĚRNÝCH, ZÁRUBNÍCH, NÁBŘEŽNÍCH Z KARI SÍTÍ</t>
  </si>
  <si>
    <t>333325</t>
  </si>
  <si>
    <t>MOSTNÍ OPĚRY A KŘÍDLA ZE ŽELEZOVÉHO BETONU DO C30/37</t>
  </si>
  <si>
    <t>333365</t>
  </si>
  <si>
    <t>VÝZTUŽ MOSTNÍCH OPĚR A KŘÍDEL Z OCELI 10505, B500B</t>
  </si>
  <si>
    <t>348171</t>
  </si>
  <si>
    <t>ZÁBRADLÍ Z DÍLCŮ KOVOVÝCH S NÁTĚREM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</si>
  <si>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</si>
  <si>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348172</t>
  </si>
  <si>
    <t>ZÁBRADLÍ Z DÍLCŮ KOVOVÝCH ŽÁROVĚ ZINK PONOREM</t>
  </si>
  <si>
    <t>348173</t>
  </si>
  <si>
    <t>ZÁBRADLÍ Z DÍLCŮ KOVOVÝCH ŽÁROVĚ ZINK PONOREM S NÁTĚREM</t>
  </si>
  <si>
    <t>Vodorovné konstrukce</t>
  </si>
  <si>
    <t>421325</t>
  </si>
  <si>
    <t>MOSTNÍ NOSNÉ DESKOVÉ KONSTRUKCE ZE ŽELEZOBETONU C30/37</t>
  </si>
  <si>
    <t>421365</t>
  </si>
  <si>
    <t>VÝZTUŽ MOSTNÍ DESKOVÉ KONSTRUKCE Z OCELI 10505, B500B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</si>
  <si>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</si>
  <si>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421366</t>
  </si>
  <si>
    <t>VÝZTUŽ MOSTNÍ DESKOVÉ KONSTRUKCE Z KARI SÍTÍ</t>
  </si>
  <si>
    <t>43111</t>
  </si>
  <si>
    <t>SCHODIŠŤ KONSTR Z DÍLCŮ BETON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</si>
  <si>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</si>
  <si>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</t>
  </si>
  <si>
    <t>PODKL A VÝPLŇ VRSTVY Z PROST BET</t>
  </si>
  <si>
    <t>451312</t>
  </si>
  <si>
    <t>PODKLADNÍ A VÝPLŇOVÉ VRSTVY Z PROSTÉHO BETONU C12/15</t>
  </si>
  <si>
    <t>451313</t>
  </si>
  <si>
    <t>PODKLADNÍ A VÝPLŇOVÉ VRSTVY Z PROSTÉHO BETONU C16/20</t>
  </si>
  <si>
    <t>451314</t>
  </si>
  <si>
    <t>PODKLADNÍ A VÝPLŇOVÉ VRSTVY Z PROSTÉHO BETONU C25/30</t>
  </si>
  <si>
    <t>451324</t>
  </si>
  <si>
    <t>PODKL A VÝPLŇ VRSTVY ZE ŽELEZOBET DO C25/30</t>
  </si>
  <si>
    <t>451384</t>
  </si>
  <si>
    <t>PODKL VRSTVY ZE ŽELEZOBET DO C25/30 VČET VÝZTUŽE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</si>
  <si>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</si>
  <si>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</si>
  <si>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</si>
  <si>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</si>
  <si>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Z recyklovaného materiálu. 
Bude využit recyklovaný materiál získaný na stavbě nebo ze skládky investora.</t>
  </si>
  <si>
    <t>položka zahrnuje dodávku předepsaného kameniva, mimostaveništní a vnitrostaveništní dopravu a jeho uložení 
není-li v zadávací dokumentaci uvedeno jinak, jedná se o nakupovaný materiál</t>
  </si>
  <si>
    <t>45157</t>
  </si>
  <si>
    <t>PODKLADNÍ A VÝPLŇOVÉ VRSTVY Z KAMENIVA TĚŽENÉHO</t>
  </si>
  <si>
    <t>45747</t>
  </si>
  <si>
    <t>VYROVNÁVACÍ A SPÁD VRSTVY Z MALTY ZVLÁŠTNÍ (PLASTMALTA)</t>
  </si>
  <si>
    <t>položka zahrnuje:  
- dodání zvláštní malty (plastmalty) předepsané kvality a její rozprostření v předepsané tloušťce a v předepsaném tvaru</t>
  </si>
  <si>
    <t>458311</t>
  </si>
  <si>
    <t>VÝPLŇ ZA OPĚRAMI A ZDMI Z PROSTÉHO BETONU C8/10</t>
  </si>
  <si>
    <t>45852</t>
  </si>
  <si>
    <t>VÝPLŇ ZA OPĚRAMI A ZDMI Z KAMENIVA DRCENÉHO</t>
  </si>
  <si>
    <t>46251</t>
  </si>
  <si>
    <t>ZÁHOZ Z LOMOVÉHO KAMENE</t>
  </si>
  <si>
    <t>položka zahrnuje:  
- dodávku a zához lomového kamene předepsané frakce včetně mimostaveništní a vnitrostaveništní dopravy  
není-li v zadávací dokumentaci uvedeno jinak, jedná se o nakupovaný materiál</t>
  </si>
  <si>
    <t>46321</t>
  </si>
  <si>
    <t>ROVNANINA Z LOMOVÉHO KAMENE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</si>
  <si>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</si>
  <si>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46457</t>
  </si>
  <si>
    <t>POHOZ DNA A SVAHŮ Z KAMENIVA TĚŽENÉHO</t>
  </si>
  <si>
    <t>465512</t>
  </si>
  <si>
    <t>DLAŽBY Z LOMOVÉHO KAMENE NA MC</t>
  </si>
  <si>
    <t>včetně betonového lože tl. 100 mm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</si>
  <si>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</si>
  <si>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465513</t>
  </si>
  <si>
    <t>PŘEDLÁŽDĚNÍ DLAŽBY Z LOMOVÉHO KAMENE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</si>
  <si>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</si>
  <si>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46591</t>
  </si>
  <si>
    <t>DLAŽBY Z KAMENICKÝCH VÝROBKŮ</t>
  </si>
  <si>
    <t>položka zahrnuje:  
- nutné zemní práce (svahování, úpravu pláně a pod.)  
- úpravu podkladu  
- zřízení spojovací vrstvy  
- zřízení lože dlažby z předepsaného materiálu  
- dodávku a uložení dlažby z předepsaných kamenických výrobků do předepsaného tvaru  
- spárování, těsnění, tmelení a vyplnění spar případně s vyklínováním  
- úprava povrchu pro odvedení srážkové vody  
- nezahrnuje podklad pod dlažbu, vykazuje se samostatně položkami SD 45</t>
  </si>
  <si>
    <t>465922</t>
  </si>
  <si>
    <t>DLAŽBY Z BETONOVÝCH DLAŽDIC NA MC</t>
  </si>
  <si>
    <t>vč. betonového lože tl. 100 mm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</si>
  <si>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</si>
  <si>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465923</t>
  </si>
  <si>
    <t>PŘEDLÁŽDĚNÍ DLAŽBY Z BETON DLAŽDIC</t>
  </si>
  <si>
    <t>466921</t>
  </si>
  <si>
    <t>DLAŽBY VEGETAČNÍ Z BETONOVÝCH DLAŽDIC NA SUCHO</t>
  </si>
  <si>
    <t>vč. podkladu pod dlažbu</t>
  </si>
  <si>
    <t>položka zahrnuje: 
- povrchovou úpravu podkladu 
- zřízení spojovací vrstvy 
- dodávku a uložení předepsaných dlažebních prvků do předepsaného tvaru 
- spárování, těsnění, tmelení a vyplnění spar případně s vyklínováním 
- úprava povrchu pro odvedení srážkové vody 
- výplň otvorů drnem nebo ornicí s osetím, případně kamenivem 
- výplň spar předepsaným materiálem 
- nutné zemní práce (svahování, úpravu pláně a pod.)</t>
  </si>
  <si>
    <t>466922</t>
  </si>
  <si>
    <t>DLAŽBY VEGETAČNÍ Z BETONOVÝCH DLAŽDIC NA MC</t>
  </si>
  <si>
    <t>vč. betonového lože</t>
  </si>
  <si>
    <t>položka zahrnuje: 
- povrchovou úpravu podkladu 
- zřízení spojovací vrstvy 
- dodávku a uložení předepsaných dlažebních prvků do předepsaného tvaru 
- spárování, těsnění, tmelení a vyplnění spar případně s vyklínováním 
- úprava povrchu pro odvedení srážkové vody 
- výplň otvorů drnem nebo ornicí s osetím, případně kamenivem 
- výplň spar předepsaným materiálem 
- zahrnuje zřízení lože dlažbyz cementové malty předepsané kvality a v předepsané tloušťce 
- nutné zemní práce (svahování, úpravu pláně a pod.)</t>
  </si>
  <si>
    <t>466923</t>
  </si>
  <si>
    <t>PŘEDLÁŽDĚNÍ DLAŽBY Z VEGETAČNÍCH TVÁRNIC</t>
  </si>
  <si>
    <t>vč. podkladu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</si>
  <si>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výplň otvorů drnem nebo ornicí s osetím, případně kamenivem 
- nutné zemní práce (svahování, úpravu pláně a pod.)</t>
  </si>
  <si>
    <t>467314</t>
  </si>
  <si>
    <t>STUPNĚ A PRAHY VODNÍCH KORYT Z PROSTÉHO BETONU C25/30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</si>
  <si>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</si>
  <si>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</si>
  <si>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56140</t>
  </si>
  <si>
    <t>KAMENIVO ZPEVNĚNÉ CEMENTEM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</si>
  <si>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</si>
  <si>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SC 8/10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</si>
  <si>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</si>
  <si>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561401</t>
  </si>
  <si>
    <t>KAMENIVO ZPEVNĚNÉ CEMENTEM TŘ. I</t>
  </si>
  <si>
    <t>56143</t>
  </si>
  <si>
    <t>KAMENIVO ZPEVNĚNÉ CEMENTEM TL. DO 150MM</t>
  </si>
  <si>
    <t>561431</t>
  </si>
  <si>
    <t>KAMENIVO ZPEVNĚNÉ CEMENTEM TŘ. I TL. DO 150MM</t>
  </si>
  <si>
    <t>56330</t>
  </si>
  <si>
    <t>VOZOVKOVÉ VRSTVY ZE ŠTĚRKODRTI</t>
  </si>
  <si>
    <t>ŠD 63/125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</si>
  <si>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</si>
  <si>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ŠD 0/32</t>
  </si>
  <si>
    <t>ŠD 0/45</t>
  </si>
  <si>
    <t>ŠD 0/63</t>
  </si>
  <si>
    <t>56332</t>
  </si>
  <si>
    <t>VOZOVKOVÉ VRSTVY ZE ŠTĚRKODRTI TL. DO 100MM</t>
  </si>
  <si>
    <t>56333</t>
  </si>
  <si>
    <t>VOZOVKOVÉ VRSTVY ZE ŠTĚRKODRTI TL. DO 150MM</t>
  </si>
  <si>
    <t>56334</t>
  </si>
  <si>
    <t>VOZOVKOVÉ VRSTVY ZE ŠTĚRKODRTI TL. DO 200MM</t>
  </si>
  <si>
    <t>56335</t>
  </si>
  <si>
    <t>VOZOVKOVÉ VRSTVY ZE ŠTĚRKODRTI TL. DO 250MM</t>
  </si>
  <si>
    <t>56360</t>
  </si>
  <si>
    <t>VOZOVKOVÉ VRSTVY Z RECYKLOVANÉHO MATERIÁLU</t>
  </si>
  <si>
    <t>Vyrovnání nezpevněných sjezdů z R-mat. 
Bude využit recyklovaný materiál získaný na stavbě nebo ze skládky investora. 
Investor provede max. naložení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</si>
  <si>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</si>
  <si>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R - mat. v místech sanací a propustků (ŠDa:R-mat 6:4) 
Bude využit recyklovaný materiál ze stavby nebo ze skládky investora. 
Investor provede max. naložení</t>
  </si>
  <si>
    <t>56361</t>
  </si>
  <si>
    <t>VOZOVKOVÉ VRSTVY Z RECYKLOVANÉHO MATERIÁLU TL DO 50MM</t>
  </si>
  <si>
    <t>Bude využit recyklovaný materiál ze stavby nebo ze skládky investora. 
Investor provede max. naložení</t>
  </si>
  <si>
    <t>56362</t>
  </si>
  <si>
    <t>VOZOVKOVÉ VRSTVY Z RECYKLOVANÉHO MATERIÁLU TL DO 100MM</t>
  </si>
  <si>
    <t>56363</t>
  </si>
  <si>
    <t>VOZOVKOVÉ VRSTVY Z RECYKLOVANÉHO MATERIÁLU TL DO 150MM</t>
  </si>
  <si>
    <t>567101</t>
  </si>
  <si>
    <t>VRSTVY PRO OBNOVU A OPRAVY Z PODKLADNÍHO BETONU</t>
  </si>
  <si>
    <t>567303</t>
  </si>
  <si>
    <t>VRSTVY PRO OBNOVU A OPRAVY ZE ŠTĚRKODRTI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</si>
  <si>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</si>
  <si>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567406</t>
  </si>
  <si>
    <t>VRSTVY PRO OBNOVU A OPRAVY Z PENETRAČ MAKADAMU</t>
  </si>
  <si>
    <t>Penetrační makadam jemnozrnný 16/32.</t>
  </si>
  <si>
    <t>- dodání kameniva předepsané kvality a zrnitosti 
- dodání asfaltového pojiva (asfalt silniční ropný, emulze asfaltová kationaktivní) 
- rozprostření kamenné kostry v předepsané tloušťce, prolití kostry asfaltem distributorem, rozprostření a zavibrování výplňového kameniva 
- zřízení vrstvy bez rozlišení šířky, pokládání vrstvy po etapách 
- úpravu napojení, ukončení 
- nezahrnuje postřiky, nátěry</t>
  </si>
  <si>
    <t>Penetrační makadam hrubozrnný 32/63.</t>
  </si>
  <si>
    <t>567501</t>
  </si>
  <si>
    <t>VRSTVY PRO OBNOVU A OPRAVY RECYKL ZA STUDENA CEMENTEM</t>
  </si>
  <si>
    <t>Rozfrézování a recyklace vrstev technologií recyklace za studena dle TP 208 "Recyklace konstrukčních vrstev netuhých vozovek za studena". 
Daná recyklace bude provedena s doplněním drobným drceným kamenivem s přídavkem cementu dle TP 208 RS C 0/32 (na místě), vč. rozfrézování, reprofilace a přehrnutí profilu, vč. průkazních zkoušek. 
Dávkování pojiv bude určeno na základě PRŮKAZNÍCH ZKOUŠEK včetně provedení vyrovnávky příčného a podélného sklonu do předepsaných profilů, vč. zhutnění. 
Tloušťka vrstvy dle TP 208  120 - 250 mm</t>
  </si>
  <si>
    <t>Recyklace a rozfrézování a recyklace vrstev technologií za studena dle TP 208.   
Daná recyklace bude provedena s doplněním drobným drceným kamenivem s přídavkem cementu dle TP 208 "Recyklace konstrukčních vrstev netuhých vozovek za studena".  
RS 0/32 CA (na místě), vč. rozfrézování, reprofilace a přehrnutí profilu, vč. průkazních zkoušek.  
Dávkování pojiv bude určeno na základě průkazních zkoušek včetně provedení vyrovnávky příčného a podelného sklonu do předepsaných profilů, vč. zhutnění.  
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</si>
  <si>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567504</t>
  </si>
  <si>
    <t>VRSTVY PRO OBNOVU A OPRAVY RECYK ZA STUDENA CEM A ASF EMULZÍ</t>
  </si>
  <si>
    <t>Rozfrézování a recyklace vrstev technologií recyklace za studena dle TP 208 "Recyklace konstrukčních vrstev netuhých vozovek za studena". 
Daná recyklace bude provedena s doplněním drobným drceným kamenivem s přídavkem cementu a asfaltové emulze dle TP 208.  
RS CA 0/32 (na místě), tl. 120 - 250 mm, vč. rozfrézování, reprofilace a přehrnutí profilu, vč. průkazních zkoušek. 
Dávkování pojiv bude určeno na základě PRŮKAZNÍCH ZKOUŠEK včetně provedení vyrovnávky příčného a podelného sklonu do předepsaných profilů, vč. zhutnění. 
Tloušťka vrstvy dle TP 208  120 - 250 mm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</si>
  <si>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</si>
  <si>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567505</t>
  </si>
  <si>
    <t>VRSTVY PRO OBNOVU A OPRAVY RECYK ZA STUDENA CEM A PĚN ASFALT</t>
  </si>
  <si>
    <t>Rozfrézování a recyklace vrstev technologií recyklace za studena dle TP 208 "Recyklace konstrukčních vrstev netuhých vozovek za studena". 
Daná recyklace bude provedena s doplněním drobným drceným kamenivem s přídavkem cementu a asfaltové pěny dle TP 208.  
RS CA 0/32 (na místě), tl. 120 - 250 mm, vč. rozfrézování, reprofilace a přehrnutí profilu, vč. průkazních zkoušek. 
Dávkování pojiv bude určeno na základě PRŮKAZNÍCH ZKOUŠEK včetně provedení vyrovnávky příčného a podelného sklonu do předepsaných profilů, vč. zhutnění. 
Tloušťka vrstvy dle TP 208  120 - 250 mm</t>
  </si>
  <si>
    <t>567541</t>
  </si>
  <si>
    <t>VRSTVY PRO OBNOVU A OPRAVY RECYK ZA STUDENA CEM TL DO 200MM</t>
  </si>
  <si>
    <t>Rozfrézování a recyklace vrstev technologií recyklace za studena dle TP 208 "Recyklace konstrukčních vrstev netuhých vozovek za studena". 
Daná recyklace bude provedena s doplněním drobným drceným kamenivem s přídavkem cementu dle TP 208 RS C 0/32 (na místě), vč. rozfrézování, reprofilace a přehrnutí profilu, vč. průkazních zkoušek. 
Dávkování pojiv bude určeno na základě PRŮKAZNÍCH ZKOUŠEK včetně provedení vyrovnávky příčného a podélného sklonu do předepsaných profilů, vč. zhutnění. 
Tloušťka vrstvy dle TP 208  120 - 200 mm</t>
  </si>
  <si>
    <t>567544</t>
  </si>
  <si>
    <t>VRST PRO OBNOVU A OPR RECYK ZA STUD CEM A ASF EM TL DO 200MM</t>
  </si>
  <si>
    <t>567545</t>
  </si>
  <si>
    <t>VRST PRO OBNOV A OPR RECYK ZA STUD CEM A PĚN ASF TL DO 200MM</t>
  </si>
  <si>
    <t>567554</t>
  </si>
  <si>
    <t>VRST PRO OBNOVU A OPR RECYK ZA STUD CEM A ASF EM TL DO 250MM</t>
  </si>
  <si>
    <t>56930</t>
  </si>
  <si>
    <t>ZPEVNĚNÍ KRAJNIC ZE ŠTĚRKODRTI</t>
  </si>
  <si>
    <t>-  dodání kameniva předepsané kvality a zrnitosti 
- rozprostření a zhutnění vrstvy v předepsané tloušťce 
- zřízení vrstvy bez rozlišení šířky, pokládání vrstvy po etapách</t>
  </si>
  <si>
    <t>56931</t>
  </si>
  <si>
    <t>ZPEVNĚNÍ KRAJNIC ZE ŠTĚRKODRTI TL. DO 50MM</t>
  </si>
  <si>
    <t>- dodání kameniva předepsané kvality a zrnitosti 
- rozprostření a zhutnění vrstvy v předepsané tloušťce 
- zřízení vrstvy bez rozlišení šířky, pokládání vrstvy po etapách</t>
  </si>
  <si>
    <t>56932</t>
  </si>
  <si>
    <t>ZPEVNĚNÍ KRAJNIC ZE ŠTĚRKODRTI TL. DO 100MM</t>
  </si>
  <si>
    <t>56933</t>
  </si>
  <si>
    <t>ZPEVNĚNÍ KRAJNIC ZE ŠTĚRKODRTI TL. DO 150MM</t>
  </si>
  <si>
    <t>56960</t>
  </si>
  <si>
    <t>ZPEVNĚNÍ KRAJNIC Z RECYKLOVANÉHO MATERIÁLU</t>
  </si>
  <si>
    <t>Bude využit recyklovaný materiál ze stavby nebo ze skládky investora.  
Investor provede max. naložení</t>
  </si>
  <si>
    <t>56961</t>
  </si>
  <si>
    <t>ZPEVNĚNÍ KRAJNIC Z RECYKLOVANÉHO MATERIÁLU TL DO 50MM</t>
  </si>
  <si>
    <t>56962</t>
  </si>
  <si>
    <t>ZPEVNĚNÍ KRAJNIC Z RECYKLOVANÉHO MATERIÁLU TL DO 100MM</t>
  </si>
  <si>
    <t>56963</t>
  </si>
  <si>
    <t>ZPEVNĚNÍ KRAJNIC Z RECYKLOVANÉHO MATERIÁLU TL DO 150MM</t>
  </si>
  <si>
    <t>572111</t>
  </si>
  <si>
    <t>INFILTRAČNÍ POSTŘIK ASFALTOVÝ DO 0,5KG/M2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</si>
  <si>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</si>
  <si>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572113</t>
  </si>
  <si>
    <t>INFILTRAČNÍ POSTŘIK Z EMULZE DO 0,5KG/M2</t>
  </si>
  <si>
    <t>572121</t>
  </si>
  <si>
    <t>INFILTRAČNÍ POSTŘIK ASFALTOVÝ DO 1,0KG/M2</t>
  </si>
  <si>
    <t>572123</t>
  </si>
  <si>
    <t>INFILTRAČNÍ POSTŘIK Z EMULZE DO 1,0KG/M2</t>
  </si>
  <si>
    <t>572133</t>
  </si>
  <si>
    <t>INFILTRAČNÍ POSTŘIK Z EMULZE DO 1,5KG/M2</t>
  </si>
  <si>
    <t>Postřik živičný infiltrační s posypem kamenivem, v množství 1,5 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</si>
  <si>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</si>
  <si>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572211</t>
  </si>
  <si>
    <t>SPOJOVACÍ POSTŘIK Z ASFALTU DO 0,5KG/M2</t>
  </si>
  <si>
    <t>572213</t>
  </si>
  <si>
    <t>SPOJOVACÍ POSTŘIK Z EMULZE DO 0,5KG/M2</t>
  </si>
  <si>
    <t>572214</t>
  </si>
  <si>
    <t>SPOJOVACÍ POSTŘIK Z MODIFIK EMULZE DO 0,5KG/M2</t>
  </si>
  <si>
    <t>572223</t>
  </si>
  <si>
    <t>SPOJOVACÍ POSTŘIK Z EMULZE DO 1,0KG/M2</t>
  </si>
  <si>
    <t>572224</t>
  </si>
  <si>
    <t>SPOJOVACÍ POSTŘIK Z MODIFIK EMULZE DO 1,0KG/M2</t>
  </si>
  <si>
    <t>572423</t>
  </si>
  <si>
    <t>JEDNOVRSTVÝ NÁTĚR Z EMULZE DO 1,0KG/M2 S PODRCENÍM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</si>
  <si>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</si>
  <si>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572431</t>
  </si>
  <si>
    <t>JEDNOVRSTVÝ ASFALTOVÝ NÁTĚR DO 1,5KG/M2 S PODRCENÍM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</si>
  <si>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</si>
  <si>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572441</t>
  </si>
  <si>
    <t>JEDNOVRSTVÝ ASFALTOVÝ NÁTĚR DO 2,0KG/M2 S PODRCENÍM</t>
  </si>
  <si>
    <t>57311</t>
  </si>
  <si>
    <t>EMULZNÍ KALOVÝ ZÁKRYT JEDNOVRSTVÝ FRAKCE KAMENIVA 0/4</t>
  </si>
  <si>
    <t>- dodání všech předepsaných materiálů pro kalové zákryty v předepsaném množství 
- provedení dle předepsaného technologického předpisu 
- zřízení vrstvy bez rozlišení šířky, pokládání vrstvy po etapách 
- úpravu napojení, ukončení</t>
  </si>
  <si>
    <t>57327</t>
  </si>
  <si>
    <t>MIKROKOBEREC JEDNOVRSTVÝ FRAKCE KAMENIVA 0/8</t>
  </si>
  <si>
    <t>Položka zahrnuje:  
- očištění povrchu podkladu, zakrytí poklopů, mříží a pod.  
- dodání veškerého potřebného materiálu (kamenivo předepsané frakce, emulze, přísady, voda)  
- pokládku jedné vrstvy (tloušťka je dána frakcí použitého kameniva)  
- zhutnění (pokud je předepsáno zadávací dokumentací)  
Položka nezahrnuje odstranění vodorovného dopravního zančení a spojovací postřik</t>
  </si>
  <si>
    <t>57329</t>
  </si>
  <si>
    <t>MIKROKOBEREC DVOUVRSTVÝ FRAKCE KAMENIVA 0/5 + 0/8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</si>
  <si>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zančení a spojovací postřik</t>
  </si>
  <si>
    <t>5732A</t>
  </si>
  <si>
    <t>MIKROKOBEREC DVOUVRSTVÝ FRAKCE KAMENIVA 0/8 + 0/8</t>
  </si>
  <si>
    <t>Položka zahrnuje:  
- očištění povrchu podkladu, zakrytí poklopů, mříží a pod.  
- dodání veškerého potřebného materiálu (kamenivo předepsané frakce, emulze, přísady, voda)  
- pokládku dvou vrstev (tloušťka je dána frakcí použitého kameniva)  
- zhutnění (pokud je předepsáno zadávací dokumentací)  
Položka nezahrnuje odstranění vodorovného dopravního zančení a spojovací postřik</t>
  </si>
  <si>
    <t>57472</t>
  </si>
  <si>
    <t>VOZOVKOVÉ VÝZTUŽNÉ VRSTVY Z TEXTILIE</t>
  </si>
  <si>
    <t>Geotextílie  500g/m2</t>
  </si>
  <si>
    <t>- dodání textilie v požadované kvalitě a v množství včetně přesahů (přesahy započteny v jednotkové ceně) 
- očištění podkladu 
- pokládka textilie dle předepsaného technologického předpisu</t>
  </si>
  <si>
    <t>57475</t>
  </si>
  <si>
    <t>VOZOVKOVÉ VÝZTUŽNÉ VRSTVY Z GEOMŘÍŽOVINY</t>
  </si>
  <si>
    <t>Pevnost min. 50/50 kN/m</t>
  </si>
  <si>
    <t>- dodání geomříže v požadované kvalitě a v množství včetně přesahů (přesahy započteny v jednotkové ceně) 
- očištění podkladu 
- pokládka geomříže dle předepsaného technologického předpisu</t>
  </si>
  <si>
    <t>57476</t>
  </si>
  <si>
    <t>VOZOVKOVÉ VÝZTUŽNÉ VRSTVY Z GEOMŘÍŽOVINY S TKANINOU</t>
  </si>
  <si>
    <t>- dodání geomříže v požadované kvalitě a v množství včetně přesahů (přesahy započteny v jednotkové ceně)  
- očištění podkladu  
- pokládka geomříže dle předepsaného technologického předpisu</t>
  </si>
  <si>
    <t>574A03</t>
  </si>
  <si>
    <t>ASFALTOVÝ BETON PRO OBRUSNÉ VRSTVY ACO 11</t>
  </si>
  <si>
    <t>ACO 11 50/70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</si>
  <si>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</si>
  <si>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574A04</t>
  </si>
  <si>
    <t>ASFALTOVÝ BETON PRO OBRUSNÉ VRSTVY ACO 11+, 11S</t>
  </si>
  <si>
    <t>ACO 11+ 50/70</t>
  </si>
  <si>
    <t>574A05</t>
  </si>
  <si>
    <t>ASFALTOVÝ BETON PRO OBRUSNÉ VRSTVY ACO 16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</si>
  <si>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</si>
  <si>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574A06</t>
  </si>
  <si>
    <t>ASFALTOVÝ BETON PRO OBRUSNÉ VRSTVY ACO 16+, 16S</t>
  </si>
  <si>
    <t>574A33</t>
  </si>
  <si>
    <t>ASFALTOVÝ BETON PRO OBRUSNÉ VRSTVY ACO 11 TL. 40MM</t>
  </si>
  <si>
    <t>574A34</t>
  </si>
  <si>
    <t>ASFALTOVÝ BETON PRO OBRUSNÉ VRSTVY ACO 11+, 11S TL. 40MM</t>
  </si>
  <si>
    <t>574A44</t>
  </si>
  <si>
    <t>ASFALTOVÝ BETON PRO OBRUSNÉ VRSTVY ACO 11+, 11S TL. 50MM</t>
  </si>
  <si>
    <t>574A45</t>
  </si>
  <si>
    <t>ASFALTOVÝ BETON PRO OBRUSNÉ VRSTVY ACO 16 TL. 50MM</t>
  </si>
  <si>
    <t>574A46</t>
  </si>
  <si>
    <t>ASFALTOVÝ BETON PRO OBRUSNÉ VRSTVY ACO 16+, 16S TL. 50MM</t>
  </si>
  <si>
    <t>574A55</t>
  </si>
  <si>
    <t>ASFALTOVÝ BETON PRO OBRUSNÉ VRSTVY ACO 16 TL. 60MM</t>
  </si>
  <si>
    <t>574A56</t>
  </si>
  <si>
    <t>ASFALTOVÝ BETON PRO OBRUSNÉ VRSTVY ACO 16+, 16S TL. 60MM</t>
  </si>
  <si>
    <t>574B04</t>
  </si>
  <si>
    <t>ASFALTOVÝ BETON PRO OBRUSNÉ VRSTVY MODIFIK ACO 11+, 11S</t>
  </si>
  <si>
    <t>574C05</t>
  </si>
  <si>
    <t>ASFALTOVÝ BETON PRO LOŽNÍ VRSTVY ACL 16</t>
  </si>
  <si>
    <t>574C06</t>
  </si>
  <si>
    <t>ASFALTOVÝ BETON PRO LOŽNÍ VRSTVY ACL 16+, 16S</t>
  </si>
  <si>
    <t>ACL 16+ 50/70</t>
  </si>
  <si>
    <t>574C46</t>
  </si>
  <si>
    <t>ASFALTOVÝ BETON PRO LOŽNÍ VRSTVY ACL 16+, 16S TL. 50MM</t>
  </si>
  <si>
    <t>574C56</t>
  </si>
  <si>
    <t>ASFALTOVÝ BETON PRO LOŽNÍ VRSTVY ACL 16+, 16S TL. 60MM</t>
  </si>
  <si>
    <t>574C66</t>
  </si>
  <si>
    <t>ASFALTOVÝ BETON PRO LOŽNÍ VRSTVY ACL 16+, 16S TL. 70MM</t>
  </si>
  <si>
    <t>ACL 16+ 50/70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</si>
  <si>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574D06</t>
  </si>
  <si>
    <t>ASFALTOVÝ BETON PRO LOŽNÍ VRSTVY MODIFIK ACL 16+, 16S</t>
  </si>
  <si>
    <t>574E06</t>
  </si>
  <si>
    <t>ASFALTOVÝ BETON PRO PODKLADNÍ VRSTVY ACP 16+, 16S</t>
  </si>
  <si>
    <t>ACP 16+ 50/70</t>
  </si>
  <si>
    <t>574E07</t>
  </si>
  <si>
    <t>ASFALTOVÝ BETON PRO PODKLADNÍ VRSTVY ACP 22+, 22S</t>
  </si>
  <si>
    <t>574E46</t>
  </si>
  <si>
    <t>ASFALTOVÝ BETON PRO PODKLADNÍ VRSTVY ACP 16+, 16S TL. 50MM</t>
  </si>
  <si>
    <t>574E56</t>
  </si>
  <si>
    <t>ASFALTOVÝ BETON PRO PODKLADNÍ VRSTVY ACP 16+, 16S TL. 60MM</t>
  </si>
  <si>
    <t>574E58</t>
  </si>
  <si>
    <t>ASFALTOVÝ BETON PRO PODKLADNÍ VRSTVY ACP 22+, 22S TL. 60MM</t>
  </si>
  <si>
    <t>574E66</t>
  </si>
  <si>
    <t>ASFALTOVÝ BETON PRO PODKLADNÍ VRSTVY ACP 16+, 16S TL. 70MM</t>
  </si>
  <si>
    <t>574E68</t>
  </si>
  <si>
    <t>ASFALTOVÝ BETON PRO PODKLADNÍ VRSTVY ACP 22+, 22S TL. 70MM</t>
  </si>
  <si>
    <t>574E76</t>
  </si>
  <si>
    <t>ASFALTOVÝ BETON PRO PODKLADNÍ VRSTVY ACP 16+, 16S TL. 80MM</t>
  </si>
  <si>
    <t>ACP 16+ 50/70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</si>
  <si>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574E78</t>
  </si>
  <si>
    <t>ASFALTOVÝ BETON PRO PODKLADNÍ VRSTVY ACP 22+, 22S TL. 80MM</t>
  </si>
  <si>
    <t>574E88</t>
  </si>
  <si>
    <t>ASFALTOVÝ BETON PRO PODKLADNÍ VRSTVY ACP 22+, 22S TL. 90MM</t>
  </si>
  <si>
    <t>574I04</t>
  </si>
  <si>
    <t>ASFALTOVÝ KOBEREC MASTIXOVÝ SMA 11+, 11S</t>
  </si>
  <si>
    <t>574I54</t>
  </si>
  <si>
    <t>ASFALTOVÝ KOBEREC MASTIXOVÝ SMA 11+, 11S TL. 40MM</t>
  </si>
  <si>
    <t>574I74</t>
  </si>
  <si>
    <t>ASFALTOVÝ KOBEREC MASTIXOVÝ SMA 11+ TL. 50MM</t>
  </si>
  <si>
    <t>575B33</t>
  </si>
  <si>
    <t>LITÝ ASFALT MA II (KŘIŽ, PARKOVIŠTĚ, ZASTÁVKY) 11 TL. 30MM</t>
  </si>
  <si>
    <t>575C33</t>
  </si>
  <si>
    <t>LITÝ ASFALT MA IV (OCHRANA MOSTNÍ IZOLACE) 11 TL. 30MM</t>
  </si>
  <si>
    <t>57621</t>
  </si>
  <si>
    <t>POSYP KAMENIVEM DRCENÝM 5KG/M2</t>
  </si>
  <si>
    <t>- dodání kameniva předepsané kvality a zrnitosti  
- posyp předepsaným množstvím</t>
  </si>
  <si>
    <t>5774AE</t>
  </si>
  <si>
    <t>VRSTVY PRO OBNOVU A OPRAVY Z ASF BETONU ACO 11+, 11S</t>
  </si>
  <si>
    <t>ACO 11+ 50/70 vyrovnávka a velkoplošné výspravy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</si>
  <si>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
-nezahrnuje očištění podkladu po veřejném provozu</t>
  </si>
  <si>
    <t>5774CG</t>
  </si>
  <si>
    <t>VRSTVY PRO OBNOVU A OPRAVY Z ASF BETONU ACL 16S, 16+</t>
  </si>
  <si>
    <t>ACL 16+ 50/70 vyrovnávka a velkoplošné výspravy</t>
  </si>
  <si>
    <t>577841</t>
  </si>
  <si>
    <t>REPROF ASF VRST RECYK ZA HORKA REMIX PLUS TL 50MM SE VTL AC</t>
  </si>
  <si>
    <t>- dodání materiálů předepsaných pro recyklaci za horka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</si>
  <si>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577861</t>
  </si>
  <si>
    <t>REPROF ASF VRST RECYK ZA HORKA REMIX PLUS TL 70MM SE VTL AC</t>
  </si>
  <si>
    <t>577891</t>
  </si>
  <si>
    <t>REPROF ASF VRST RECYK ZA HORKA REMIX PLUS TL 100MM SE VTL AC</t>
  </si>
  <si>
    <t>5779</t>
  </si>
  <si>
    <t>VÝSPRAVA VÝTLUKŮ A TRHLIN TRYSKOVOU METODOU</t>
  </si>
  <si>
    <t>57790E</t>
  </si>
  <si>
    <t>VÝSPRAVA VÝTLUKŮ SMĚSÍ ACP (KUBATURA)</t>
  </si>
  <si>
    <t>- odfrézování nebo jiné odstranění poškozených vozovkových vrstev  
- zaříznutí hran  
- vyčištění  
- nátěr  
- dodání a výplň předepsanou zhutněnou balenou asfaltovou směsí  
- asfaltová zálivka</t>
  </si>
  <si>
    <t>57792A</t>
  </si>
  <si>
    <t>VÝSPRAVA VÝTLUKŮ SMĚSÍ ACO TL. DO 50MM</t>
  </si>
  <si>
    <t>ACO 11+ 50/70  
- odfrézování nebo jiné odstranění poškozených vozovkových vrstev  
- zaříznutí hran  
- vyčištění  
- nátěr  
- dodání a výplň předepsanou zhutněnou balenou asfaltovou směsí  
- asfaltová zálivka</t>
  </si>
  <si>
    <t>577A1</t>
  </si>
  <si>
    <t>VÝSPRAVA TRHLIN ASFALTOVOU ZÁLIVKOU</t>
  </si>
  <si>
    <t>- vyfrézování drážky šířky do 20mm hloubky do 40mm  
- vyčištění  
- nátěr  
- výplň předepsanou zálivkovou hmotou</t>
  </si>
  <si>
    <t>58212</t>
  </si>
  <si>
    <t>DLÁŽDĚNÉ KRYTY Z VELKÝCH KOSTEK DO LOŽE Z MC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</si>
  <si>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</si>
  <si>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58221</t>
  </si>
  <si>
    <t>DLÁŽDĚNÉ KRYTY Z DROBNÝCH KOSTEK DO LOŽE Z KAMENIVA</t>
  </si>
  <si>
    <t>Drobné kostky budou dodány investorem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</si>
  <si>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</si>
  <si>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58222</t>
  </si>
  <si>
    <t>DLÁŽDĚNÉ KRYTY Z DROBNÝCH KOSTEK DO LOŽE Z MC</t>
  </si>
  <si>
    <t>58251</t>
  </si>
  <si>
    <t>DLÁŽDĚNÉ KRYTY Z BETONOVÝCH DLAŽDIC DO LOŽE Z KAMENIVA</t>
  </si>
  <si>
    <t>58252</t>
  </si>
  <si>
    <t>DLÁŽDĚNÉ KRYTY Z BETONOVÝCH DLAŽDIC DO LOŽE Z MC</t>
  </si>
  <si>
    <t>582611</t>
  </si>
  <si>
    <t>KRYTY Z BETON DLAŽDIC SE ZÁMKEM ŠEDÝCH TL 60MM DO LOŽE Z KAM</t>
  </si>
  <si>
    <t>582612</t>
  </si>
  <si>
    <t>KRYTY Z BETON DLAŽDIC SE ZÁMKEM ŠEDÝCH TL 80MM DO LOŽE Z KAM</t>
  </si>
  <si>
    <t>582614</t>
  </si>
  <si>
    <t>KRYTY Z BETON DLAŽDIC SE ZÁMKEM BAREV TL 60MM DO LOŽE Z KAM</t>
  </si>
  <si>
    <t>582615</t>
  </si>
  <si>
    <t>KRYTY Z BETON DLAŽDIC SE ZÁMKEM BAREV TL 80MM DO LOŽE Z KAM</t>
  </si>
  <si>
    <t>58710</t>
  </si>
  <si>
    <t>VRSTVY PRO OBNOVU A OPRAVY KRYTU Z CEMENTOBETONU</t>
  </si>
  <si>
    <t>Vozovkový kryt z betonu C30/37  
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</si>
  <si>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587201</t>
  </si>
  <si>
    <t>PŘEDLÁŽDĚNÍ KRYTU Z VELKÝCH KOSTEK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</si>
  <si>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</si>
  <si>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587202</t>
  </si>
  <si>
    <t>PŘEDLÁŽDĚNÍ KRYTU Z DROBNÝCH KOSTEK</t>
  </si>
  <si>
    <t>587205</t>
  </si>
  <si>
    <t>PŘEDLÁŽDĚNÍ KRYTU Z BETONOVÝCH DLAŽDIC</t>
  </si>
  <si>
    <t>587206</t>
  </si>
  <si>
    <t>PŘEDLÁŽDĚNÍ KRYTU Z BETONOVÝCH DLAŽDIC SE ZÁMKEM</t>
  </si>
  <si>
    <t>58910</t>
  </si>
  <si>
    <t>VÝPLŇ SPAR ASFALTEM</t>
  </si>
  <si>
    <t>položka zahrnuje:  
- dodávku předepsaného materiálu  
- vyčištění a výplň spar tímto materiálem</t>
  </si>
  <si>
    <t>58920</t>
  </si>
  <si>
    <t>VÝPLŇ SPAR MODIFIKOVANÝM ASFALTEM</t>
  </si>
  <si>
    <t>Úpravy povrchů, podlahy, výplně otvorů</t>
  </si>
  <si>
    <t>626112</t>
  </si>
  <si>
    <t>REPROFILACE PODHLEDŮ, SVISLÝCH PLOCH SANAČNÍ MALTOU JEDNOVRST TL 20MM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</si>
  <si>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</si>
  <si>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626121</t>
  </si>
  <si>
    <t>REPROFIL PODHL, SVIS PLOCH SANAČ MALTOU DVOUVRST TL DO 40MM</t>
  </si>
  <si>
    <t>626122</t>
  </si>
  <si>
    <t>REPROFILACE PODHLEDŮ, SVISLÝCH PLOCH SANAČNÍ MALTOU DVOUVRST TL 50MM</t>
  </si>
  <si>
    <t>626212</t>
  </si>
  <si>
    <t>REPROFILACE VODOROVNÝCH PLOCH SHORA SANAČNÍ MALTOU JEDNOVRST TL 20MM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</si>
  <si>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</si>
  <si>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</si>
  <si>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</si>
  <si>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</si>
  <si>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</si>
  <si>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</si>
  <si>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</si>
  <si>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</si>
  <si>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</si>
  <si>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</si>
  <si>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62945</t>
  </si>
  <si>
    <t>VYROVNÁVACÍ VRSTVA Z CEMENT MALTY</t>
  </si>
  <si>
    <t>HDPE - ochrana</t>
  </si>
  <si>
    <t>701002</t>
  </si>
  <si>
    <t>ZNAČKOVACÍ TYČ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</si>
  <si>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</si>
  <si>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</si>
  <si>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</si>
  <si>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</si>
  <si>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701005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</si>
  <si>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</si>
  <si>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</si>
  <si>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</si>
  <si>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</si>
  <si>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</si>
  <si>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702112</t>
  </si>
  <si>
    <t>KABELOVÝ ŽLAB ZEMNÍ VČETNĚ KRYTU SVĚTLÉ ŠÍŘKY PŘES 120 DO 250 MM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</si>
  <si>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</si>
  <si>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</si>
  <si>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</si>
  <si>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702222</t>
  </si>
  <si>
    <t>KABELOVÁ CHRÁNIČKA ZEMNÍ UV STABILNÍ DN PŘES 100 DO 200 MM</t>
  </si>
  <si>
    <t>1. Položka obsahuje:  
 – přípravu podkladu pro osazení  
2. Položka neobsahuje:  
 X  
3. Způsob měření:  
Měří se metr délkový.</t>
  </si>
  <si>
    <t>702232</t>
  </si>
  <si>
    <t>KABELOVÁ CHRÁNIČKA ZEMNÍ DĚLENÁ DN PŘES 100 DO 200 MM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</si>
  <si>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</si>
  <si>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</si>
  <si>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</si>
  <si>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702720</t>
  </si>
  <si>
    <t>ODDĚLENÍ KABELŮ VE VÝKOPU BETONOVOU DESKOU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</si>
  <si>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</si>
  <si>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</si>
  <si>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</si>
  <si>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709210</t>
  </si>
  <si>
    <t>KŘIŽOVATKA KABELOVÝCH VEDENÍ SE STÁVAJÍCÍ INŽENÝRSKOU SÍTÍ (KABELEM, POTRUBÍM APOD.)</t>
  </si>
  <si>
    <t>709400</t>
  </si>
  <si>
    <t>ZATAŽENÍ LANKA DO CHRÁNIČKY NEBO ŽLABU</t>
  </si>
  <si>
    <t>709611</t>
  </si>
  <si>
    <t>DEMONTÁŽ KABELOVÉHO ŽLABU/LIŠTY VČETNĚ KRYTU</t>
  </si>
  <si>
    <t>709612</t>
  </si>
  <si>
    <t>DEMONTÁŽ CHRÁNIČKY/TRUBKY</t>
  </si>
  <si>
    <t>1. Položka obsahuje:  
 – veškeré práce a materiál obsažený v názvu položky  
2. Položka neobsahuje:  
 X  
3. Způsob měření:  
Udává se počet kusů kompletní konstrukce nebo práce.</t>
  </si>
  <si>
    <t>78381</t>
  </si>
  <si>
    <t>NÁTĚRY BETON KONSTR TYP S1 (OS-A)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</si>
  <si>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</si>
  <si>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711</t>
  </si>
  <si>
    <t>Izolace proti vodě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</si>
  <si>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</si>
  <si>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</si>
  <si>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</si>
  <si>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</si>
  <si>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</si>
  <si>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</si>
  <si>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711422</t>
  </si>
  <si>
    <t>IZOLACE MOSTOVEK POD VOZOVKOU ASFALTOVÝMI PÁSY</t>
  </si>
  <si>
    <t>711432</t>
  </si>
  <si>
    <t>IZOLACE MOSTOVEK POD ŘÍMSOU ASFALTOVÝMI PÁSY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</si>
  <si>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</si>
  <si>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711434</t>
  </si>
  <si>
    <t>IZOLACE MOSTOVEK POD ŘÍMSOU NÁTĚROVÁ ASFALT VYZTUŽENÁ</t>
  </si>
  <si>
    <t>711442</t>
  </si>
  <si>
    <t>IZOLACE MOSTOVEK CELOPLOŠNÁ ASFALTOVÝMI PÁSY S PEČETÍCÍ VRSTVOU</t>
  </si>
  <si>
    <t>711452</t>
  </si>
  <si>
    <t>IZOLACE MOSTOVEK POD VOZOVKOU ASFALTOVÝMI PÁSY S PEČETÍCÍ VRSTVOU</t>
  </si>
  <si>
    <t>711462</t>
  </si>
  <si>
    <t>IZOLACE MOSTOVEK POD ŘÍMSOU ASFALTOVÝMI PÁSY S PEČETÍCÍ VRSTVOU</t>
  </si>
  <si>
    <t>položka zahrnuje:  
- dodání  předepsaného izolačního materiálu  
- očištění a ošetření podkladu, zadávací dokumentace může zahrnout i případné vyspravení  
- zřízení izolace jako kompletního povlaku včetně položení pečetící vrstvy,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</si>
  <si>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711502</t>
  </si>
  <si>
    <t>OCHRANA IZOLACE NA POVRCHU ASFALTOVÝMI PÁSY</t>
  </si>
  <si>
    <t>položka zahrnuje:  
- dodání  předepsaného ochranného materiálu  
- zřízení ochrany izolace</t>
  </si>
  <si>
    <t>711509</t>
  </si>
  <si>
    <t>OCHRANA IZOLACE NA POVRCHU TEXTILIÍ</t>
  </si>
  <si>
    <t>HDPE - doplňková činnost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</si>
  <si>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</si>
  <si>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</si>
  <si>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</si>
  <si>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HDPE - pokládka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</si>
  <si>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</si>
  <si>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</si>
  <si>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</si>
  <si>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75I91Y</t>
  </si>
  <si>
    <t>OPTOTRUBKA HDPE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</si>
  <si>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</si>
  <si>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</si>
  <si>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</si>
  <si>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</si>
  <si>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75IA11</t>
  </si>
  <si>
    <t>OPTOTRUBKOVÁ SPOJKA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</si>
  <si>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</si>
  <si>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75IA1Y</t>
  </si>
  <si>
    <t>OPTOTRUBKOVÁ SPOJKA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</si>
  <si>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</si>
  <si>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75IA51</t>
  </si>
  <si>
    <t>OPTOTRUBKOVÁ KONCOVKA PRŮMĚRU DO 40 MM</t>
  </si>
  <si>
    <t>75IA5Y</t>
  </si>
  <si>
    <t>OPTOTRUBKOVÁ KONCOVKA - DEMONTÁŽ</t>
  </si>
  <si>
    <t>75IA61</t>
  </si>
  <si>
    <t>OPTOTRUBKOVÁ KONCOKA S VENTILKEM PRŮMĚRU DO 40 MM</t>
  </si>
  <si>
    <t>75IA6Y</t>
  </si>
  <si>
    <t>OPTOTRUBKOVÁ KONCOKA S VENTILKEM - DEMONTÁŽ</t>
  </si>
  <si>
    <t>75ID11</t>
  </si>
  <si>
    <t>PLASTOVÁ ZEMNÍ KOMORA PRO ULOŽENÍ REZERVY</t>
  </si>
  <si>
    <t>75ID1Y</t>
  </si>
  <si>
    <t>PLASTOVÁ ZEMNÍ KOMORA PRO ULOŽENÍ REZERVY - DEMONTÁŽ</t>
  </si>
  <si>
    <t>75ID21</t>
  </si>
  <si>
    <t>PLASTOVÁ ZEMNÍ KOMORA PRO ULOŽENÍ SPOJKY</t>
  </si>
  <si>
    <t>783</t>
  </si>
  <si>
    <t>Nátěry</t>
  </si>
  <si>
    <t>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</si>
  <si>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</si>
  <si>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</si>
  <si>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78324</t>
  </si>
  <si>
    <t>PROTIKOROZ OCHRANA DOPLŇK OK NÁSTŘIKEM METALIZACÍ</t>
  </si>
  <si>
    <t>78382</t>
  </si>
  <si>
    <t>NÁTĚRY BETON KONSTR TYP S2 (OS-B)</t>
  </si>
  <si>
    <t>78383</t>
  </si>
  <si>
    <t>NÁTĚRY BETON KONSTR TYP S4 (OS-C)</t>
  </si>
  <si>
    <t>Potrubí</t>
  </si>
  <si>
    <t>87427</t>
  </si>
  <si>
    <t>POTRUBÍ Z TRUB PLASTOVÝCH ODPADNÍCH DN DO 100MM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</si>
  <si>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</si>
  <si>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87433</t>
  </si>
  <si>
    <t>POTRUBÍ Z TRUB PLASTOVÝCH ODPADNÍCH DN DO 150MM</t>
  </si>
  <si>
    <t>87434</t>
  </si>
  <si>
    <t>POTRUBÍ Z TRUB PLASTOVÝCH ODPADNÍCH DN DO 200MM</t>
  </si>
  <si>
    <t>87444</t>
  </si>
  <si>
    <t>POTRUBÍ Z TRUB PLASTOVÝCH ODPADNÍCH DN DO 250MM</t>
  </si>
  <si>
    <t>87527</t>
  </si>
  <si>
    <t>POTRUBÍ DREN Z TRUB PLAST (I FLEXIBIL) DN DO 100MM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</si>
  <si>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</si>
  <si>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875332</t>
  </si>
  <si>
    <t>POTRUBÍ DREN Z TRUB PLAST DN DO 150MM DĚROVANÝCH</t>
  </si>
  <si>
    <t>87727</t>
  </si>
  <si>
    <t>CHRÁNIČKY PŮLENÉ Z TRUB PLAST DN DO 100MM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</si>
  <si>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</si>
  <si>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87733</t>
  </si>
  <si>
    <t>CHRÁNIČKY PŮLENÉ Z TRUB PLAST DN DO 150MM</t>
  </si>
  <si>
    <t>89518</t>
  </si>
  <si>
    <t>PRAMENNÍ JÍMKA Z BETON TRUB</t>
  </si>
  <si>
    <t>položka zahrnuje: 
- poklopy s rámem předepsaného materiálu a tvaru 
- dodání a osazení předepsaných trub  požadovaného  tvaru  a  vlastností,  jejich  skladování,  dopravu  vnitrostaveništní i mimostaveništní 
- výplň, těsnění a tmelení spár a spojů, 
- očištění a ošetření úložných ploch</t>
  </si>
  <si>
    <t>VSAKOVACÍ JÍMKA BETON</t>
  </si>
  <si>
    <t>895811</t>
  </si>
  <si>
    <t>DRENÁŽNÍ ŠACHTICE NORMÁLNÍ Z PLAST DÍLCŮ ŠN 60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</si>
  <si>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</si>
  <si>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89711</t>
  </si>
  <si>
    <t>VPUSŤ KANALIZAČNÍ ULIČNÍ KOMPLETNÍ MONOLIT BETON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</si>
  <si>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</si>
  <si>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</si>
  <si>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</si>
  <si>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</si>
  <si>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89721</t>
  </si>
  <si>
    <t>VPUSŤ KANALIZAČNÍ HORSKÁ KOMPLETNÍ MONOLITICKÁ BETONOVÁ</t>
  </si>
  <si>
    <t>89742</t>
  </si>
  <si>
    <t>VPUSŤ CHODNÍKOVÁ Z BETON DÍLCŮ</t>
  </si>
  <si>
    <t>položka zahrnuje:  
dodávku a osazení předepsaného dílce včetně mříže  
předepsané podkladní konstrukce</t>
  </si>
  <si>
    <t>897528</t>
  </si>
  <si>
    <t>VPUSŤ ODVOD ŽLABŮ Z BETON DÍLCŮ, VS. ŠÍŘKY DO 1 000 MM, VSAKOVACÍ JÍMKA S HRUBÝM KAMENIVEM</t>
  </si>
  <si>
    <t>KS</t>
  </si>
  <si>
    <t>897726</t>
  </si>
  <si>
    <t>ČISTÍCÍ KUSY ŠTĚRBIN ŽLABŮ Z BETON DÍLCŮ SV. ŠÍŘKY DO 400MM</t>
  </si>
  <si>
    <t>položka zahrnuje dodávku a osazení předepsaného dílce  
nezahrnuje předepsané podkladní konstrukce</t>
  </si>
  <si>
    <t>89911G</t>
  </si>
  <si>
    <t>LITINOVÝ POKLOP D400</t>
  </si>
  <si>
    <t>Položka zahrnuje dodávku a osazení předepsané mříže včetně rámu</t>
  </si>
  <si>
    <t>899121</t>
  </si>
  <si>
    <t>MŘÍŽE OCELOVÉ SAMOSTATNÉ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</si>
  <si>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</si>
  <si>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</si>
  <si>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</si>
  <si>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R1</t>
  </si>
  <si>
    <t>ULOŽENÍ SAMONIVELAČNÍCH POKLOPŮ</t>
  </si>
  <si>
    <t>Uložení samonivelačních poklopů vč. veškerých prací.  
Poklop bude dodán správcem sítě.</t>
  </si>
  <si>
    <t>- položka uložení poklopů zahrnuje všechny nutné práce a materiály pro uložení zařízení.</t>
  </si>
  <si>
    <t>R2</t>
  </si>
  <si>
    <t>Uložení samonivelačních poklopů vč. veškerých prací. 
Dodání včetně poklopu</t>
  </si>
  <si>
    <t>89922</t>
  </si>
  <si>
    <t>VÝŠKOVÁ ÚPRAVA MŘÍŽÍ</t>
  </si>
  <si>
    <t>89923</t>
  </si>
  <si>
    <t>VÝŠKOVÁ ÚPRAVA KRYCÍCH HRNCŮ</t>
  </si>
  <si>
    <t>899522</t>
  </si>
  <si>
    <t>OBETONOVÁNÍ POTRUBÍ Z PROSTÉHO BETONU DO C12/15</t>
  </si>
  <si>
    <t>899523</t>
  </si>
  <si>
    <t>OBETONOVÁNÍ POTRUBÍ Z PROSTÉHO BETONU DO C16/20</t>
  </si>
  <si>
    <t>899574</t>
  </si>
  <si>
    <t>OBETONOVÁNÍ POTRUBÍ ZE ŽELEZOBETONU DO C25/30 VČETNĚ VÝZTUŽE</t>
  </si>
  <si>
    <t>899642</t>
  </si>
  <si>
    <t>ZKOUŠKA VODOTĚSNOSTI POTRUBÍ DN DO 200MM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</si>
  <si>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</si>
  <si>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899651</t>
  </si>
  <si>
    <t>TLAKOVÉ ZKOUŠKY POTRUBÍ DN DO 300MM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</si>
  <si>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</si>
  <si>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</si>
  <si>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</si>
  <si>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Ostatní konstrukce a práce</t>
  </si>
  <si>
    <t>9117C2</t>
  </si>
  <si>
    <t>SVOD OCEL ZÁBRADEL ÚROVEŇ ZADRŽ H2 - MONTÁŽ S PŘESUNEM (BEZ DODÁVKY)</t>
  </si>
  <si>
    <t>položka zahrnuje: 
- dopravu demontovaného zařízení z dočasné skládky 
- jeho montáž a osazení na určeném místě včetně všech nutných konstrukcí a prací 
- nutnou opravu poškozených částí, opravu nátěrů 
- případnou náhradu zničených částí 
nezahrnuje kompletní novou PKO</t>
  </si>
  <si>
    <t>915232</t>
  </si>
  <si>
    <t>VODOR DOPRAV ZNAČ PLASTEM PROFIL ZVUČÍCÍ - ODSTRANĚNÍ</t>
  </si>
  <si>
    <t>zahrnuje odstranění značení bez ohledu na způsob provedení (zatření, zbroušení) a odklizení vzniklé suti</t>
  </si>
  <si>
    <t>931311</t>
  </si>
  <si>
    <t>TĚSNĚNÍ DILATAČ SPAR ASF ZÁLIVKOU PRŮŘ DO 100MM2</t>
  </si>
  <si>
    <t>položka zahrnuje dodávku a osazení předepsaného materiálu, očištění ploch spáry před úpravou, očištění okolí spáry po úpravě  
nezahrnuje těsnící profil</t>
  </si>
  <si>
    <t>931316</t>
  </si>
  <si>
    <t>TĚSNĚNÍ DILATAČ SPAR ASF ZÁLIVKOU PRŮŘ DO 800MM2</t>
  </si>
  <si>
    <t>931326</t>
  </si>
  <si>
    <t>TĚSNĚNÍ DILATAČ SPAR ASF ZÁLIVKOU MODIFIK PRŮŘ DO 800MM2</t>
  </si>
  <si>
    <t>931327</t>
  </si>
  <si>
    <t>TĚSNĚNÍ DILATAČ SPAR ASF ZÁLIVKOU MODIFIK PRŮŘ DO 1000MM2</t>
  </si>
  <si>
    <t>931331</t>
  </si>
  <si>
    <t>TĚSNĚNÍ DILATAČNÍCH SPAR POLYURETANOVÝM TMELEM PRŮŘEZU DO 100MM2</t>
  </si>
  <si>
    <t>93140</t>
  </si>
  <si>
    <t>MOSTNÍ ZÁVĚRY PODPOVRCHOVÉ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</si>
  <si>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</si>
  <si>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93152</t>
  </si>
  <si>
    <t>MOSTNÍ ZÁVĚRY POVRCHOVÉ POSUN DO 100MM</t>
  </si>
  <si>
    <t>93160</t>
  </si>
  <si>
    <t>MOSTNÍ ZÁVĚRY ELASTICKÉ</t>
  </si>
  <si>
    <t>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</si>
  <si>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935111</t>
  </si>
  <si>
    <t>ŠTĚRBINOVÉ ŽLABY Z BETONOVÝCH DÍLCŮ ŠÍŘ DO 400MM VÝŠ DO 500MM BEZ OBRUBY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</si>
  <si>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</si>
  <si>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935113</t>
  </si>
  <si>
    <t>ŠTĚRBINOVÉ ŽLABY Z BETONOVÝCH DÍLCŮ ŠÍŘ DO 400MM VÝŠ DO 500MM S OBRUBOU 120MM</t>
  </si>
  <si>
    <t>935211</t>
  </si>
  <si>
    <t>PŘÍKOPOVÉ ŽLABY Z BETON TVÁRNIC ŠÍŘ DO 600MM DO ŠTĚRKOPÍSKU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</si>
  <si>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</si>
  <si>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935212</t>
  </si>
  <si>
    <t>PŘÍKOPOVÉ ŽLABY Z BETON TVÁRNIC ŠÍŘ DO 600MM DO BETONU TL 100MM</t>
  </si>
  <si>
    <t>935213</t>
  </si>
  <si>
    <t>PŘEDLÁŽDĚNÍ ŽLABŮ Z TVÁRNIC ŠÍŘ DO 600MM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</si>
  <si>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</t>
  </si>
  <si>
    <t>935221</t>
  </si>
  <si>
    <t>PŘÍKOPOVÉ ŽLABY Z BETON TVÁRNIC ŠÍŘ DO 900MM DO ŠTĚRKOPÍSKU TL 100MM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</si>
  <si>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</si>
  <si>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935222</t>
  </si>
  <si>
    <t>PŘÍKOPOVÉ ŽLABY Z BETON TVÁRNIC ŠÍŘ DO 900MM DO BETONU TL 100MM</t>
  </si>
  <si>
    <t>935223</t>
  </si>
  <si>
    <t>PŘEDLÁŽDĚNÍ ŽLABŮ Z TVÁRNIC ŠÍŘ DO 900MM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</si>
  <si>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</t>
  </si>
  <si>
    <t>935812</t>
  </si>
  <si>
    <t>ŽLABY A RIGOLY DLÁŽDĚNÉ Z KOSTEK DROBNÝCH DO BETONU TL 100MM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</si>
  <si>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</si>
  <si>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935822</t>
  </si>
  <si>
    <t>ŽLABY A RIGOLY DLÁŽDĚNÉ Z KOSTEK VELKÝCH DO BETONU TL 100MM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</si>
  <si>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</si>
  <si>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93650</t>
  </si>
  <si>
    <t>DROBNÉ DOPLŇK KONSTR KOVOVÉ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</si>
  <si>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</si>
  <si>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93808</t>
  </si>
  <si>
    <t>OČIŠTĚNÍ VOZOVEK ZAMETENÍM</t>
  </si>
  <si>
    <t>položka zahrnuje očištění předepsaným způsobem včetně odklizení vzniklého odpadu</t>
  </si>
  <si>
    <t>93811</t>
  </si>
  <si>
    <t>OČIŠTĚNÍ ASFALTOVÝCH VOZOVEK UMYTÍM VODOU</t>
  </si>
  <si>
    <t>93812</t>
  </si>
  <si>
    <t>OČIŠTĚNÍ ASFALTOVÝCH VOZOVEK OD VEGETACE</t>
  </si>
  <si>
    <t>93842</t>
  </si>
  <si>
    <t>OČIŠTĚNÍ ZDIVA OD VEGETACE</t>
  </si>
  <si>
    <t>938442</t>
  </si>
  <si>
    <t>OČIŠTĚNÍ ZDIVA OTRYSKÁNÍM TLAKOVOU VODOU DO 500 BARŮ</t>
  </si>
  <si>
    <t>938452</t>
  </si>
  <si>
    <t>OČIŠTĚNÍ ZDIVA OTRYSKÁNÍM NA SUCHO KŘEMIČ PÍSKEM</t>
  </si>
  <si>
    <t>93852</t>
  </si>
  <si>
    <t>OČIŠTĚNÍ BETON KONSTR OD VEGETACE</t>
  </si>
  <si>
    <t>938542</t>
  </si>
  <si>
    <t>OČIŠTĚNÍ BETON KONSTR OTRYSKÁNÍM TLAK VODOU DO 500 BARŮ</t>
  </si>
  <si>
    <t>938543</t>
  </si>
  <si>
    <t>OČIŠTĚNÍ BETON KONSTR OTRYSKÁNÍM TLAK VODOU DO 1000 BARŮ</t>
  </si>
  <si>
    <t>938554</t>
  </si>
  <si>
    <t>OČIŠTĚNÍ BETON KONSTR OTRYSKÁNÍM NA SUCHO KOVOVOU DRTÍ</t>
  </si>
  <si>
    <t>938652</t>
  </si>
  <si>
    <t>OČIŠTĚNÍ OCEL KONSTR OTRYSKÁNÍM NA SUCHO KŘEMIČ PÍSKEM</t>
  </si>
  <si>
    <t>Doplňující konstrukce a práce</t>
  </si>
  <si>
    <t>9111A1</t>
  </si>
  <si>
    <t>ZÁBRADLÍ SILNIČNÍ S VODOR MADLY - DODÁVKA A MONTÁŽ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</si>
  <si>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</si>
  <si>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9111A2</t>
  </si>
  <si>
    <t>ZÁBRADLÍ SILNIČNÍ S VODOR MADLY - MONTÁŽ S PŘESUNEM (BEZ DODÁVKY)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</si>
  <si>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</si>
  <si>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9111A3</t>
  </si>
  <si>
    <t>ZÁBRADLÍ SILNIČNÍ S VODOR MADLY - DEMONTÁŽ S PŘESUNEM</t>
  </si>
  <si>
    <t>položka zahrnuje:  
- demontáž a odstranění zařízení  
- jeho odvoz na předepsané místo</t>
  </si>
  <si>
    <t>9111B1</t>
  </si>
  <si>
    <t>ZÁBRADLÍ SILNIČNÍ SE SVISLOU VÝPLNÍ - DODÁVKA A MONTÁŽ</t>
  </si>
  <si>
    <t>9111B2</t>
  </si>
  <si>
    <t>ZÁBRADLÍ SILNIČNÍ SE SVISLOU VÝPLNÍ - MONTÁŽ S PŘESUNEM (BEZ DODÁVKY)</t>
  </si>
  <si>
    <t>9111B3</t>
  </si>
  <si>
    <t>ZÁBRADLÍ SILNIČNÍ SE SVISLOU VÝPLNÍ - DEMONTÁŽ S PŘESUNEM</t>
  </si>
  <si>
    <t>9112A1</t>
  </si>
  <si>
    <t>ZÁBRADLÍ MOSTNÍ S VODOR MADLY - DODÁVKA A MONTÁŽ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</si>
  <si>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</si>
  <si>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9112A2</t>
  </si>
  <si>
    <t>ZÁBRADLÍ MOSTNÍ S VODOR MADLY - MONTÁŽ S PŘESUNEM (BEZ DODÁVKY)</t>
  </si>
  <si>
    <t>9112A3</t>
  </si>
  <si>
    <t>ZÁBRADLÍ MOSTNÍ S VODOR MADLY - DEMONTÁŽ S PŘESUNEM</t>
  </si>
  <si>
    <t>9112B1</t>
  </si>
  <si>
    <t>ZÁBRADLÍ MOSTNÍ SE SVISLOU VÝPLNÍ - DODÁVKA A MONTÁŽ</t>
  </si>
  <si>
    <t>9112B2</t>
  </si>
  <si>
    <t>ZÁBRADLÍ MOSTNÍ SE SVISLOU VÝPLNÍ - MONTÁŽ S PŘESUNEM (BEZ DODÁVKY)</t>
  </si>
  <si>
    <t>9112B3</t>
  </si>
  <si>
    <t>ZÁBRADLÍ MOSTNÍ SE SVISLOU VÝPLNÍ - DEMONTÁŽ S PŘESUNEM</t>
  </si>
  <si>
    <t>9113A1</t>
  </si>
  <si>
    <t>SVODIDLO OCEL SILNIČ JEDNOSTR, ÚROVEŇ ZADRŽ N1, N2 - DODÁVKA A MONTÁŽ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</si>
  <si>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</si>
  <si>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9113A2</t>
  </si>
  <si>
    <t>SVODIDLO OCEL SILNIČ JEDNOSTR, ÚROVEŇ ZADRŽ N1, N2 - MONTÁŽ S PŘESUNEM (BEZ DODÁVKY)</t>
  </si>
  <si>
    <t>9113A3</t>
  </si>
  <si>
    <t>SVODIDLO OCEL SILNIČ JEDNOSTR, ÚROVEŇ ZADRŽ N1, N2 - DEMONTÁŽ S PŘESUNEM</t>
  </si>
  <si>
    <t>9113B1</t>
  </si>
  <si>
    <t>SVODIDLO OCEL SILNIČ JEDNOSTR, ÚROVEŇ ZADRŽ H1 -DODÁVKA A MONTÁŽ</t>
  </si>
  <si>
    <t>9113B2</t>
  </si>
  <si>
    <t>SVODIDLO OCEL SILNIČ JEDNOSTR, ÚROVEŇ ZADRŽ H1 - MONTÁŽ S PŘESUNEM (BEZ DODÁVKY)</t>
  </si>
  <si>
    <t>9113B3</t>
  </si>
  <si>
    <t>SVODIDLO OCEL SILNIČ JEDNOSTR, ÚROVEŇ ZADRŽ H1 - DEMONTÁŽ S PŘESUNEM</t>
  </si>
  <si>
    <t>9113C1</t>
  </si>
  <si>
    <t>SVODIDLO OCEL SILNIČ JEDNOSTR, ÚROVEŇ ZADRŽ H2 - DODÁVKA A MONTÁŽ</t>
  </si>
  <si>
    <t>9113C2</t>
  </si>
  <si>
    <t>SVODIDLO OCEL SILNIČ JEDNOSTR, ÚROVEŇ ZADRŽ H2 - MONTÁŽ S PŘESUNEM (BEZ DODÁVKY)</t>
  </si>
  <si>
    <t>9113C3</t>
  </si>
  <si>
    <t>SVODIDLO OCEL SILNIČ JEDNOSTR, ÚROVEŇ ZADRŽ H2 - DEMONTÁŽ S PŘESUNEM</t>
  </si>
  <si>
    <t>9113D1</t>
  </si>
  <si>
    <t>SVODIDLO OCEL SILNIČ JEDNOSTR, ÚROVEŇ ZADRŽ H3 - DODÁVKA A MONTÁŽ</t>
  </si>
  <si>
    <t>9113D2</t>
  </si>
  <si>
    <t>SVODIDLO OCEL SILNIČ JEDNOSTR, ÚROVEŇ ZADRŽ H3 - MONTÁŽ S PŘESUNEM (BEZ DODÁVKY)</t>
  </si>
  <si>
    <t>9113D3</t>
  </si>
  <si>
    <t>SVODIDLO OCEL SILNIČ JEDNOSTR, ÚROVEŇ ZADRŽ H3 - DEMONTÁŽ S PŘESUNEM</t>
  </si>
  <si>
    <t>9115C1</t>
  </si>
  <si>
    <t>SVODIDLO OCEL MOSTNÍ JEDNOSTR, ÚROVEŇ ZADRŽ H2 - DODÁVKA A MONTÁŽ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</si>
  <si>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</si>
  <si>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9115C2</t>
  </si>
  <si>
    <t>SVODIDLO OCEL MOSTNÍ JEDNOSTR, ÚROVEŇ ZADRŽ H2 - MONTÁŽ S PŘESUNEM (BEZ DODÁVKY)</t>
  </si>
  <si>
    <t>9115C3</t>
  </si>
  <si>
    <t>SVODIDLO OCEL MOSTNÍ JEDNOSTR, ÚROVEŇ ZADRŽ H2 - DEMONTÁŽ S PŘESUNEM</t>
  </si>
  <si>
    <t>9117C1</t>
  </si>
  <si>
    <t>SVOD OCEL ZÁBRADEL ÚROVEŇ ZADRŽ H2 - DODÁVKA A MONTÁŽ</t>
  </si>
  <si>
    <t>9117C3</t>
  </si>
  <si>
    <t>SVOD OCEL ZÁBRADEL ÚROVEŇ ZADRŽ H2 - DEMONTÁŽ S PŘESUNEM</t>
  </si>
  <si>
    <t>91228</t>
  </si>
  <si>
    <t>SMĚROVÉ SLOUPKY Z PLAST HMOT VČETNĚ ODRAZNÉHO PÁSKU</t>
  </si>
  <si>
    <t>položka zahrnuje:  
- dodání a osazení sloupku včetně nutných zemních prací  
- vnitrostaveništní a mimostaveništní doprava  
- odrazky plastové nebo z retroreflexní fólie</t>
  </si>
  <si>
    <t>912282</t>
  </si>
  <si>
    <t>SMĚROVÉ SLOUPKY Z PLAST HMOT - DEMONTÁŽ A ZPĚTNÁ MONTÁŽ</t>
  </si>
  <si>
    <t>položka zahrnuje:  
- demontáž a osazení sloupku včetně nutných zemních prací  
- očištění  
- nové odrazky plastové nebo z retroreflexní fólie</t>
  </si>
  <si>
    <t>912283</t>
  </si>
  <si>
    <t>SMĚROVÉ SLOUPKY Z PLAST HMOT - DEMONTÁŽ A ODVOZ</t>
  </si>
  <si>
    <t>položka zahrnuje demontáž stávajícího sloupku, jeho odvoz do skladu nebo na skládku</t>
  </si>
  <si>
    <t>91238</t>
  </si>
  <si>
    <t>SMĚROVÉ SLOUPKY Z PLAST HMOT - NÁSTAVCE NA SVODIDLA VČETNĚ ODRAZNÉHO PÁSKU</t>
  </si>
  <si>
    <t>91257</t>
  </si>
  <si>
    <t>ODRAŽEČE PROTI ZVĚŘI</t>
  </si>
  <si>
    <t>položka zahrnuje dodání a montáž odražeče včetně připevňovacích dílů</t>
  </si>
  <si>
    <t>91267</t>
  </si>
  <si>
    <t>ODRAZKY NA SVODIDLA</t>
  </si>
  <si>
    <t>- kompletní dodávka se všemi pomocnými a doplňujícími pracemi a součástmi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</si>
  <si>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</si>
  <si>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</si>
  <si>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</si>
  <si>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912A8</t>
  </si>
  <si>
    <t>BALISETY Z PLASTICKÝCH HMOT</t>
  </si>
  <si>
    <t>položka zahrnuje:  
- dodání a osazení balisety včetně nutných zemních prací  
- vnitrostaveništní a mimostaveništní dopravu  
- odrazky plastové nebo z retroreflexní fólie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</si>
  <si>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</si>
  <si>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</si>
  <si>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</si>
  <si>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914111</t>
  </si>
  <si>
    <t>DOPRAVNÍ ZNAČKY ZÁKLADNÍ VELIKOSTI OCELOVÉ NEREFLEXNÍ - DOD A MONTÁŽ</t>
  </si>
  <si>
    <t>položka zahrnuje:  
- dodávku a montáž značek v požadovaném provedení</t>
  </si>
  <si>
    <t>914112</t>
  </si>
  <si>
    <t>DOPRAVNÍ ZNAČKY ZÁKLAD VELIKOSTI OCEL NEREFLEXNÍ - MONTÁŽ S PŘEMÍST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</si>
  <si>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</si>
  <si>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</si>
  <si>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</si>
  <si>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</si>
  <si>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</si>
  <si>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</si>
  <si>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914122</t>
  </si>
  <si>
    <t>DOPRAVNÍ ZNAČKY ZÁKLADNÍ VELIKOSTI OCELOVÉ FÓLIE TŘ 1 - MONTÁŽ S PŘEMÍSTĚNÍM</t>
  </si>
  <si>
    <t>914123</t>
  </si>
  <si>
    <t>DOPRAVNÍ ZNAČKY ZÁKLADNÍ VELIKOSTI OCELOVÉ FÓLIE TŘ 1 - DEMONTÁŽ</t>
  </si>
  <si>
    <t>914131</t>
  </si>
  <si>
    <t>DOPRAVNÍ ZNAČKY ZÁKLADNÍ VELIKOSTI OCELOVÉ FÓLIE TŘ 2 - DODÁVKA A MONTÁŽ</t>
  </si>
  <si>
    <t>914132</t>
  </si>
  <si>
    <t>DOPRAVNÍ ZNAČKY ZÁKLADNÍ VELIKOSTI OCELOVÉ FÓLIE TŘ 2 - MONTÁŽ S PŘEMÍSTĚNÍM</t>
  </si>
  <si>
    <t>914133</t>
  </si>
  <si>
    <t>DOPRAVNÍ ZNAČKY ZÁKLADNÍ VELIKOSTI OCELOVÉ FÓLIE TŘ 2 - DEMONTÁŽ</t>
  </si>
  <si>
    <t>914139</t>
  </si>
  <si>
    <t>DOPRAV ZNAČKY ZÁKLAD VEL OCEL FÓLIE TŘ 2 - NÁJEMNÉ</t>
  </si>
  <si>
    <t>KSDEN</t>
  </si>
  <si>
    <t>položka zahrnuje sazbu za pronájem dopravních značek a zařízení, počet jednotek je určen jako součin počtu značek a počtu dní použití</t>
  </si>
  <si>
    <t>914169</t>
  </si>
  <si>
    <t>DOPRAV ZNAČKY ZÁKL VEL HLINÍK FÓLIE TŘ 1 - NÁJEMNÉ</t>
  </si>
  <si>
    <t>914419</t>
  </si>
  <si>
    <t>DOPRAV ZNAČKY 100X150CM OCEL - NÁJEMNÉ</t>
  </si>
  <si>
    <t>914421</t>
  </si>
  <si>
    <t>DOPRAVNÍ ZNAČKY 100X150CM OCELOVÉ FÓLIE TŘ 1 - DODÁVKA A MONTÁŽ</t>
  </si>
  <si>
    <t>914422</t>
  </si>
  <si>
    <t>DOPRAVNÍ ZNAČKY 100X150CM OCELOVÉ FÓLIE TŘ 1 - MONTÁŽ S PŘEMÍSTĚNÍM</t>
  </si>
  <si>
    <t>914423</t>
  </si>
  <si>
    <t>DOPRAVNÍ ZNAČKY 100X150CM OCELOVÉ FÓLIE TŘ 1 - DEMONTÁŽ</t>
  </si>
  <si>
    <t>914721</t>
  </si>
  <si>
    <t>STÁLÁ DOPRAV ZAŘÍZ Z3 OCEL S FÓLIÍ TŘ 1 DODÁVKA A MONTÁŽ</t>
  </si>
  <si>
    <t>914722</t>
  </si>
  <si>
    <t>STÁLÁ DOPRAV ZAŘÍZ Z3 OCEL S FÓLIÍ TŘ 1 MONTÁŽ S PŘESUNEM</t>
  </si>
  <si>
    <t>914723</t>
  </si>
  <si>
    <t>STÁLÁ DOPRAV ZAŘÍZ Z3 OCEL S FÓLIÍ TŘ 1 DEMONTÁŽ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</si>
  <si>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</si>
  <si>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</si>
  <si>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</si>
  <si>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914922</t>
  </si>
  <si>
    <t>SLOUPKY A STOJKY DZ Z OCEL TRUBEK DO PATKY MONTÁŽ S PŘESUNEM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</si>
  <si>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</si>
  <si>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</si>
  <si>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</si>
  <si>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914A21</t>
  </si>
  <si>
    <t>EV ČÍSLO MOSTU OCEL S FÓLIÍ TŘ.1 DODÁVKA A MONTÁŽ</t>
  </si>
  <si>
    <t>914A22</t>
  </si>
  <si>
    <t>EV ČÍSLO MOSTU OCEL S FÓLIÍ TŘ.1 MONTÁŽ S PŘESUNEM</t>
  </si>
  <si>
    <t>914A23</t>
  </si>
  <si>
    <t>EV ČÍSLO MOSTU OCEL S FÓLIÍ TŘ.1 DEMONTÁŽ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</si>
  <si>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</si>
  <si>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</si>
  <si>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</si>
  <si>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915112</t>
  </si>
  <si>
    <t>VODOROVNÉ DOPRAVNÍ ZNAČENÍ BARVOU HLADKÉ - ODSTRANĚNÍ</t>
  </si>
  <si>
    <t>915211</t>
  </si>
  <si>
    <t>VODOROVNÉ DOPRAVNÍ ZNAČENÍ PLASTEM HLADKÉ - DODÁVKA A POKLÁDKA</t>
  </si>
  <si>
    <t>915212</t>
  </si>
  <si>
    <t>VODOROVNÉ DOPRAVNÍ ZNAČENÍ PLASTEM HLADKÉ - ODSTRANĚNÍ</t>
  </si>
  <si>
    <t>915221</t>
  </si>
  <si>
    <t>VODOR DOPRAV ZNAČ PLASTEM STRUKTURÁLNÍ NEHLUČNÉ - DOD A POKLÁDKA</t>
  </si>
  <si>
    <t>915222</t>
  </si>
  <si>
    <t>VODOR DOPRAV ZNAČ PLASTEM STRUKTURÁLNÍ NEHLUČNÉ - ODSTRANĚNÍ</t>
  </si>
  <si>
    <t>915231</t>
  </si>
  <si>
    <t>VODOR DOPRAV ZNAČ PLASTEM PROFIL ZVUČÍCÍ - DOD A POKLÁDKA</t>
  </si>
  <si>
    <t>91551</t>
  </si>
  <si>
    <t>VODOROVNÉ DOPRAVNÍ ZNAČENÍ - PŘEDEM PŘIPRAVENÉ SYMBOLY</t>
  </si>
  <si>
    <t>položka zahrnuje:  
- dodání a pokládku předepsaného symbolu  
- zahrnuje předznačení a reflexní úpravu</t>
  </si>
  <si>
    <t>91552</t>
  </si>
  <si>
    <t>VODOR DOPRAV ZNAČ - PÍSMENA</t>
  </si>
  <si>
    <t>položka zahrnuje:  
- dodání a pokládku nátěrového materiálu  
- předznačení a reflexní úpravu</t>
  </si>
  <si>
    <t>916121</t>
  </si>
  <si>
    <t>DOPRAV SVĚTLO VÝSTRAŽ SOUPRAVA 3KS - DOD A MONTÁŽ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</si>
  <si>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</si>
  <si>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</si>
  <si>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</si>
  <si>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</si>
  <si>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</si>
  <si>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</si>
  <si>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</si>
  <si>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</si>
  <si>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</si>
  <si>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</si>
  <si>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916131</t>
  </si>
  <si>
    <t>DOPRAV SVĚTLO VÝSTRAŽ SOUPRAVA 5KS - DOD A MONTÁŽ</t>
  </si>
  <si>
    <t>916132</t>
  </si>
  <si>
    <t>DOPRAV SVĚTLO VÝSTRAŽ SOUPRAVA 5KS - MONTÁŽ S PŘESUNEM</t>
  </si>
  <si>
    <t>916133</t>
  </si>
  <si>
    <t>DOPRAV SVĚTLO VÝSTRAŽ SOUPRAVA 5KS - DEMONTÁŽ</t>
  </si>
  <si>
    <t>916139</t>
  </si>
  <si>
    <t>DOPRAVNÍ SVĚTLO VÝSTRAŽNÉ SOUPRAVA 5 KUSŮ - NÁJEMNÉ</t>
  </si>
  <si>
    <t>916311</t>
  </si>
  <si>
    <t>DOPRAVNÍ ZÁBRANY Z2 S FÓLIÍ TŘ 1 -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</si>
  <si>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</si>
  <si>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</si>
  <si>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</si>
  <si>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</si>
  <si>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</si>
  <si>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</si>
  <si>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</si>
  <si>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</si>
  <si>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91710</t>
  </si>
  <si>
    <t>OBRUBY Z BETONOVÝCH PALISÁD</t>
  </si>
  <si>
    <t>Položka zahrnuje:  
dodání a pokládku betonových palisád o rozměrech předepsaných zadávací dokumentací  
betonové lože i boční betonovou opěrku.</t>
  </si>
  <si>
    <t>917211</t>
  </si>
  <si>
    <t>ZÁHONOVÉ OBRUBY Z BETONOVÝCH OBRUBNÍKŮ ŠÍŘ 50MM</t>
  </si>
  <si>
    <t>Položka zahrnuje:  
dodání a pokládku betonových obrubníků o rozměrech předepsaných zadávací dokumentací  
betonové lože i boční betonovou opěrku.</t>
  </si>
  <si>
    <t>917212</t>
  </si>
  <si>
    <t>ZÁHONOVÉ OBRUBY Z BETONOVÝCH OBRUBNÍKŮ ŠÍŘ 80MM</t>
  </si>
  <si>
    <t>917223</t>
  </si>
  <si>
    <t>SILNIČNÍ A CHODNÍKOVÉ OBRUBY Z BETONOVÝCH OBRUBNÍKŮ ŠÍŘ 100MM</t>
  </si>
  <si>
    <t>917224</t>
  </si>
  <si>
    <t>SILNIČNÍ A CHODNÍKOVÉ OBRUBY Z BETONOVÝCH OBRUBNÍKŮ ŠÍŘ 150MM</t>
  </si>
  <si>
    <t>91726</t>
  </si>
  <si>
    <t>KO OBRUBNÍKY BETONOVÉ</t>
  </si>
  <si>
    <t>917424</t>
  </si>
  <si>
    <t>CHODNÍKOVÉ OBRUBY Z KAMENNÝCH OBRUBNÍKŮ ŠÍŘ 150MM</t>
  </si>
  <si>
    <t>Položka zahrnuje:  
dodání a pokládku kamenných obrubníků o rozměrech předepsaných zadávací dokumentací  
betonové lože i boční betonovou opěrku.</t>
  </si>
  <si>
    <t>917425</t>
  </si>
  <si>
    <t>CHODNÍKOVÉ OBRUBY Z KAMENNÝCH OBRUBNÍKŮ ŠÍŘ 200MM</t>
  </si>
  <si>
    <t>917426</t>
  </si>
  <si>
    <t>CHODNÍKOVÉ OBRUBY Z KAMENNÝCH OBRUBNÍKŮ ŠÍŘ 250MM</t>
  </si>
  <si>
    <t>917427</t>
  </si>
  <si>
    <t>CHODNÍKOVÉ OBRUBY Z KAMENNÝCH OBRUBNÍKŮ ŠÍŘ 300MM</t>
  </si>
  <si>
    <t>91743</t>
  </si>
  <si>
    <t>CHODNÍKOVÉ OBRUBY Z KAMENNÝCH KRAJNÍKŮ</t>
  </si>
  <si>
    <t>Položka zahrnuje:  
dodání a pokládku kamenných krajníků o rozměrech předepsaných zadávací dokumentací  
betonové lože i boční betonovou opěrku.</t>
  </si>
  <si>
    <t>91781</t>
  </si>
  <si>
    <t>VÝŠKOVÁ ÚPRAVA OBRUBNÍKŮ BETONOVÝCH</t>
  </si>
  <si>
    <t>Položka výšková úprava obrub zahrnuje jejich vytrhání, očištění, manipulaci, nové betonové lože a osazení. Případné nutné doplnění novými obrubami se uvede v položkách 9172 až 9177.</t>
  </si>
  <si>
    <t>91782</t>
  </si>
  <si>
    <t>VÝŠKOVÁ ÚPRAVA OBRUBNÍKŮ KAMENNÝCH</t>
  </si>
  <si>
    <t>91783</t>
  </si>
  <si>
    <t>VÝŠKOVÁ ÚPRAVA OBRUB Z KRAJNÍKŮ</t>
  </si>
  <si>
    <t>9181A</t>
  </si>
  <si>
    <t>ČELA PROPUSTU Z TRUB DN DO 300MM Z BETONU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</si>
  <si>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</si>
  <si>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9181B</t>
  </si>
  <si>
    <t>ČELA PROPUSTU Z TRUB DN DO 400MM Z BETONU</t>
  </si>
  <si>
    <t>9181C</t>
  </si>
  <si>
    <t>ČELA PROPUSTU Z TRUB DN DO 500MM Z BETONU</t>
  </si>
  <si>
    <t>9181D</t>
  </si>
  <si>
    <t>ČELA PROPUSTU Z TRUB DN DO 600MM Z BETONU</t>
  </si>
  <si>
    <t>9181E</t>
  </si>
  <si>
    <t>ČELA PROPUSTU Z TRUB DN DO 800MM Z BETONU</t>
  </si>
  <si>
    <t>9181F</t>
  </si>
  <si>
    <t>ČELA PROPUSTU Z TRUB DN DO 1000MM Z BETONU</t>
  </si>
  <si>
    <t>9181G</t>
  </si>
  <si>
    <t>ČELA PROPUSTU Z TRUB DN DO 1200MM Z BETONU</t>
  </si>
  <si>
    <t>9182B</t>
  </si>
  <si>
    <t>VTOK JÍMKY BETONOVÉ VČET DLAŽBY PROPUSTU Z TRUB DN DO 400MM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</si>
  <si>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</si>
  <si>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9182C</t>
  </si>
  <si>
    <t>VTOK JÍMKY BETONOVÉ VČET DLAŽBY PROPUSTU Z TRUB DN DO 500MM</t>
  </si>
  <si>
    <t>9182D</t>
  </si>
  <si>
    <t>VTOKOVÉ JÍMKY BETONOVÉ VČETNĚ DLAŽBY PROPUSTU Z TRUB DN DO 600MM</t>
  </si>
  <si>
    <t>9182E</t>
  </si>
  <si>
    <t>VTOKOVÉ JÍMKY BETONOVÉ VČETNĚ DLAŽBY PROPUSTU Z TRUB DN DO 800MM</t>
  </si>
  <si>
    <t>9182F</t>
  </si>
  <si>
    <t>VTOK JÍMKY BETONOVÉ VČET DLAŽBY PROPUSTU Z TRUB DN DO 1000MM</t>
  </si>
  <si>
    <t>9182G</t>
  </si>
  <si>
    <t>VTOKOVÉ JÍMKY BETONOVÉ VČETNĚ DLAŽBY PROPUSTU Z TRUB DN DO 1200MM</t>
  </si>
  <si>
    <t>9183A2</t>
  </si>
  <si>
    <t>PROPUSTY Z TRUB DN 300MM ŽELEZOBETONOVÝCH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</si>
  <si>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</si>
  <si>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9183A3</t>
  </si>
  <si>
    <t>PROPUSTY Z TRUB DN 300MM PLASTOVÝCH</t>
  </si>
  <si>
    <t>9183B2</t>
  </si>
  <si>
    <t>PROPUSTY Z TRUB DN 400MM ŽELEZOBETONOVÝCH</t>
  </si>
  <si>
    <t>9183B3</t>
  </si>
  <si>
    <t>PROPUSTY Z TRUB DN 400MM PLASTOVÝCH</t>
  </si>
  <si>
    <t>9183C2</t>
  </si>
  <si>
    <t>PROPUSTY Z TRUB DN 500MM ŽELEZOBETONOVÝCH</t>
  </si>
  <si>
    <t>9183C3</t>
  </si>
  <si>
    <t>PROPUSTY Z TRUB DN 500MM PLASTOVÝCH</t>
  </si>
  <si>
    <t>9183D2</t>
  </si>
  <si>
    <t>PROPUSTY Z TRUB DN 600MM ŽELEZOBETONOVÝCH</t>
  </si>
  <si>
    <t>9183D3</t>
  </si>
  <si>
    <t>PROPUSTY Z TRUB DN 600MM PLASTOVÝCH</t>
  </si>
  <si>
    <t>9183E2</t>
  </si>
  <si>
    <t>PROPUSTY Z TRUB DN 800MM ŽELEZOBETONOVÝCH</t>
  </si>
  <si>
    <t>9183E3</t>
  </si>
  <si>
    <t>PROPUSTY Z TRUB DN 800MM PLASTOVÝCH</t>
  </si>
  <si>
    <t>9183F2</t>
  </si>
  <si>
    <t>PROPUSTY Z TRUB DN 1000MM ŽELEZOBETONOVÝCH</t>
  </si>
  <si>
    <t>9183F3</t>
  </si>
  <si>
    <t>PROPUSTY Z TRUB DN 1000MM PLASTOVÝCH</t>
  </si>
  <si>
    <t>9183G2</t>
  </si>
  <si>
    <t>PROPUSTY Z TRUB DN 1200MM ŽELEZOBETONOVÝCH</t>
  </si>
  <si>
    <t>9183G3</t>
  </si>
  <si>
    <t>PROPUSTY Z TRUB DN 1200MM PLASTOVÝCH</t>
  </si>
  <si>
    <t>91841</t>
  </si>
  <si>
    <t>PROPUSTY RÁMOVÉ 200/100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</si>
  <si>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</si>
  <si>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91842</t>
  </si>
  <si>
    <t>PROPUSTY RÁMOVÉ 200/150</t>
  </si>
  <si>
    <t>91843</t>
  </si>
  <si>
    <t>PROPUSTY RÁMOVÉ 200/200</t>
  </si>
  <si>
    <t>918512</t>
  </si>
  <si>
    <t>ČELA PROPUSTU Z KAMENE NA MC</t>
  </si>
  <si>
    <t>Položka zahrnuje:  
zdivo z lomového kamen na MC ve tvaru, předepsaným zadávací dokumentací  
vyspárování zdiva MC</t>
  </si>
  <si>
    <t>9185A2</t>
  </si>
  <si>
    <t>ČELA KAMENNÁ PROPUSTU Z TRUB DN DO 300MM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</si>
  <si>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</si>
  <si>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9185B2</t>
  </si>
  <si>
    <t>ČELA KAMENNÁ PROPUSTU Z TRUB DN DO 400MM</t>
  </si>
  <si>
    <t>9185C2</t>
  </si>
  <si>
    <t>ČELA KAMENNÁ PROPUSTU Z TRUB DN DO 500MM</t>
  </si>
  <si>
    <t>9185D2</t>
  </si>
  <si>
    <t>ČELA KAMENNÁ PROPUSTU Z TRUB DN DO 600MM</t>
  </si>
  <si>
    <t>9185E2</t>
  </si>
  <si>
    <t>ČELA KAMENNÁ PROPUSTU Z TRUB DN DO 800MM</t>
  </si>
  <si>
    <t>9185F2</t>
  </si>
  <si>
    <t>ČELA KAMENNÁ PROPUSTU Z TRUB DN DO 1000MM</t>
  </si>
  <si>
    <t>9185G2</t>
  </si>
  <si>
    <t>ČELA KAMENNÁ PROPUSTU Z TRUB DN DO 1200MM</t>
  </si>
  <si>
    <t>919111</t>
  </si>
  <si>
    <t>ŘEZÁNÍ ASFALTOVÉHO KRYTU VOZOVEK TL DO 50MM</t>
  </si>
  <si>
    <t>položka zahrnuje řezání vozovkové vrstvy v předepsané tloušťce, včetně spotřeby vody</t>
  </si>
  <si>
    <t>919112</t>
  </si>
  <si>
    <t>ŘEZÁNÍ ASFALTOVÉHO KRYTU VOZOVEK TL DO 100MM</t>
  </si>
  <si>
    <t>919113</t>
  </si>
  <si>
    <t>ŘEZÁNÍ ASFALTOVÉHO KRYTU VOZOVEK TL DO 150MM</t>
  </si>
  <si>
    <t>919121</t>
  </si>
  <si>
    <t>ŘEZÁNÍ BETON KRYTU VOZOVEK TL DO 50MM</t>
  </si>
  <si>
    <t>919122</t>
  </si>
  <si>
    <t>ŘEZÁNÍ BETONOVÉHO KRYTU VOZOVEK TL DO 100MM</t>
  </si>
  <si>
    <t>919123</t>
  </si>
  <si>
    <t>ŘEZÁNÍ BETONOVÉHO KRYTU VOZOVEK TL DO 150MM</t>
  </si>
  <si>
    <t>91934</t>
  </si>
  <si>
    <t>ZPĚTNÁ MONTÁŽ SVODIDLA OCELOVÉHO ZÁBRADELNÍHO</t>
  </si>
  <si>
    <t>položka zahrnuje:  
- osazení demontovaného zařízení a veškeré nutné práce s tím spojené  
- event. Nutnou opravu poškozených dílů  
- předepsanou povrchovou úpravu  
- nezahrnuje demontáž zařízení (vykáže se vpoložce č.9668**)  
- nezahrnuje dodávku a montáž nových dílů (vykáže se v položce č.911***)</t>
  </si>
  <si>
    <t>Výstroj trati</t>
  </si>
  <si>
    <t>921910</t>
  </si>
  <si>
    <t>PRAHOVÁ VPUSŤ</t>
  </si>
  <si>
    <t>1. Položka obsahuje:  
 – dodání prahové vpusti včetně betonového lože  
 – montáž prahové vpusti na místě při přerušení železničního a silničního provozu  
 – ukončení čel prahové vpusti betonovou směsí (včetně bednicích prostřeků), popř. jiným způsobem  
 – atypická provedení, směrové zlomy, vpusti včetně napojení na odvodňovací potrubí ap.  
 – příplatky za ztížené podmínky vyskytující se při zřízení kolejových vah, např. za překážky na straně koleje ap.  
2. Položka neobsahuje:  
 – odvodňovací nebo kanalizační přípojku  
 – zemní práce  
 – hutnění podloží  
 – zřízení, pronájem a odstranění dopravního značení objízdné trasy  
3. Způsob měření:  
Měří se metr délkový.</t>
  </si>
  <si>
    <t>Bourání konstrukcí</t>
  </si>
  <si>
    <t>966118</t>
  </si>
  <si>
    <t>BOURÁNÍ KONSTRUKCÍ Z BETON DÍLCŮ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</si>
  <si>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</si>
  <si>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966125</t>
  </si>
  <si>
    <t>BOURÁNÍ KONSTRUKCÍ Z KAMENE NA SUCHO S ODVOZEM DO 8KM</t>
  </si>
  <si>
    <t>96613</t>
  </si>
  <si>
    <t>BOURÁNÍ KONSTRUKCÍ Z KAMENE NA MC</t>
  </si>
  <si>
    <t>966138</t>
  </si>
  <si>
    <t>BOURÁNÍ KONSTRUKCÍ Z KAMENE NA MC S ODVOZEM DO 20KM</t>
  </si>
  <si>
    <t>966158</t>
  </si>
  <si>
    <t>BOURÁNÍ KONSTRUKCÍ Z PROST BETONU S ODVOZEM DO 20KM</t>
  </si>
  <si>
    <t>966168</t>
  </si>
  <si>
    <t>BOURÁNÍ KONSTRUKCÍ ZE ŽELEZOBETONU S ODVOZEM DO 20KM</t>
  </si>
  <si>
    <t>966188</t>
  </si>
  <si>
    <t>DEMONTÁŽ KONSTRUKCÍ KOVOVÝCH S ODVOZEM DO 20KM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</si>
  <si>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</si>
  <si>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966346</t>
  </si>
  <si>
    <t>BOURÁNÍ PROPUSTŮ Z TRUB DN DO 400MM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</si>
  <si>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</si>
  <si>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966357</t>
  </si>
  <si>
    <t>BOURÁNÍ PROPUSTŮ Z TRUB DN DO 500MM</t>
  </si>
  <si>
    <t>966358</t>
  </si>
  <si>
    <t>BOURÁNÍ PROPUSTŮ Z TRUB DN DO 600MM</t>
  </si>
  <si>
    <t>96636</t>
  </si>
  <si>
    <t>BOURÁNÍ PROPUSTŮ Z TRUB DN DO 800MM</t>
  </si>
  <si>
    <t>966371</t>
  </si>
  <si>
    <t>BOURÁNÍ PROPUSTŮ Z TRUB DN DO 1000MM</t>
  </si>
  <si>
    <t>966372</t>
  </si>
  <si>
    <t>BOURÁNÍ PROPUSTŮ Z TRUB DN DO 1200MM</t>
  </si>
  <si>
    <t>96641</t>
  </si>
  <si>
    <t>BOURÁNÍ PROPUSTŮ A KANÁLŮ Z PREFABRIK RÁMŮ SVĚTLOSTI 200/100</t>
  </si>
  <si>
    <t>položka zahrnuje:  
- odstranění rámů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</si>
  <si>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96642</t>
  </si>
  <si>
    <t>BOURÁNÍ PROPUSTŮ A KANÁLŮ Z PREFABRIK RÁMŮ SVĚTLOSTI 200/150</t>
  </si>
  <si>
    <t>96643</t>
  </si>
  <si>
    <t>BOURÁNÍ PROPUSTŮ A KANÁLŮ Z PREFABRIK RÁMŮ SVĚTLOSTI 200/200</t>
  </si>
  <si>
    <t>96656</t>
  </si>
  <si>
    <t>ODSTRANĚNÍ ŽLABŮ Z DÍLCŮ (VČET ŠTĚRBINOVÝCH) ŠÍŘKY 400MM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</si>
  <si>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</si>
  <si>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96657</t>
  </si>
  <si>
    <t>ODSTRANĚNÍ ŽLABŮ Z DÍLCŮ (VČET ŠTĚRBINOVÝCH) ŠÍŘKY 500MM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</si>
  <si>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</si>
  <si>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</si>
  <si>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</si>
  <si>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96688</t>
  </si>
  <si>
    <t>VYBOURÁNÍ KANALIZAČ ŠACHET KOMPLETNÍCH</t>
  </si>
  <si>
    <t>967128</t>
  </si>
  <si>
    <t>VYBOURÁNÍ ČÁSTÍ KONSTR KAMENNÝCH NA SUCHO S ODVOZEM DO 20KM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</si>
  <si>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</si>
  <si>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967158</t>
  </si>
  <si>
    <t>VYBOURÁNÍ ČÁSTÍ KONSTRUKCÍ BETON S ODVOZEM DO 20KM</t>
  </si>
  <si>
    <t>967168</t>
  </si>
  <si>
    <t>VYBOURÁNÍ ČÁSTÍ KONSTRUKCÍ ŽELEZOBET S ODVOZEM DO 20KM</t>
  </si>
  <si>
    <t>968122</t>
  </si>
  <si>
    <t>VYSEKÁNÍ OTVORŮ, KAPES, RÝH V KAMENNÉM ZDIVU NA MC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</si>
  <si>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</si>
  <si>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96815</t>
  </si>
  <si>
    <t>VYSEKÁNÍ OTVORŮ, KAPES, RÝH V ŽELEZOBETONOVÉ KONSTRUKCI</t>
  </si>
  <si>
    <t>Doprava vybouraných hmot</t>
  </si>
  <si>
    <t>97612</t>
  </si>
  <si>
    <t>VYBOURÁNÍ DROBNÝCH PŘEDMĚTŮ KAMENNÝCH</t>
  </si>
  <si>
    <t>97811</t>
  </si>
  <si>
    <t>OTLUČENÍ OMÍTKY</t>
  </si>
  <si>
    <t>97816</t>
  </si>
  <si>
    <t>ODSEKÁNÍ VRSTVY VYROVNÁVACÍHO BETONU NA MOSTECH</t>
  </si>
  <si>
    <t>97817</t>
  </si>
  <si>
    <t>ODSTRANĚNÍ MOSTNÍ IZOLACE</t>
  </si>
  <si>
    <t>TECHNICKÉ SPECIFIKACE</t>
  </si>
  <si>
    <t>Rámcová dohoda 2022</t>
  </si>
  <si>
    <t>OKRES HAVLÍČKŮV BROD</t>
  </si>
  <si>
    <t>Množství</t>
  </si>
  <si>
    <t>Nabídková cena jednotková</t>
  </si>
  <si>
    <t>Stropová cena jednotková</t>
  </si>
  <si>
    <t>Nabídková cena celkem</t>
  </si>
  <si>
    <t>KOMPLETNÍ PRÁCE SOUVISEJÍCÍ SE ZAJIŠTĚNÍM BOZP NA STAVBĚ</t>
  </si>
  <si>
    <t>ZALOŽENÍ TRÁVNÍKU ZATRAVŇOVACÍ TETILIÍ (ROHOŽÍ)</t>
  </si>
  <si>
    <t>OPLÁŠTĚNÍ ODVODŇOVACÍCH ŽEBER Z GEOTETILIE</t>
  </si>
  <si>
    <t>DRENÁŽNÍ VRSTVY Z GEOTETILIE</t>
  </si>
  <si>
    <t>SEPARAČNÍ GEOTETILIE</t>
  </si>
  <si>
    <t>OPLÁŠTĚNÍ (ZPEVNĚNÍ) Z GEOTETILIE DO 500G/M2</t>
  </si>
  <si>
    <t>separační geotetilie min. 300 g/m2</t>
  </si>
  <si>
    <t>ASFALTOVÝ KOBEREC MASTIOVÝ SMA 11+, 11S</t>
  </si>
  <si>
    <t>ASFALTOVÝ KOBEREC MASTIOVÝ SMA 11+, 11S TL. 40MM</t>
  </si>
  <si>
    <t>ASFALTOVÝ KOBEREC MASTIOVÝ SMA 11+ TL. 50MM</t>
  </si>
  <si>
    <t>REPROF ASF VRST RECYK ZA HORKA REMI PLUS TL 50MM SE VTL AC</t>
  </si>
  <si>
    <t>REPROF ASF VRST RECYK ZA HORKA REMI PLUS TL 70MM SE VTL AC</t>
  </si>
  <si>
    <t>REPROF ASF VRST RECYK ZA HORKA REMI PLUS TL 100MM SE VTL AC</t>
  </si>
  <si>
    <t>OCHRANA IZOLACE NA POVRCHU TETILIÍ</t>
  </si>
  <si>
    <t>POTRUBÍ DREN Z TRUB PLAST (I FLEIBIL) DN DO 100MM</t>
  </si>
  <si>
    <t>DOPRAVNÍ ZNAČKY ZÁKLADNÍ VELIKOSTI OCELOVÉ NEREFLENÍ - DOD A MONTÁŽ</t>
  </si>
  <si>
    <t>DOPRAVNÍ ZNAČKY ZÁKLAD VELIKOSTI OCEL NEREFLENÍ - MONTÁŽ S PŘEMÍST</t>
  </si>
  <si>
    <t>DOPRAVNÍ ZNAČKY ZÁKLADNÍ VELIKOSTI OCELOVÉ NEREFLENÍ - DEMONTÁŽ</t>
  </si>
  <si>
    <t>DOPRAV ZNAČKY 100150CM OCEL - NÁJEMNÉ</t>
  </si>
  <si>
    <t>DOPRAVNÍ ZNAČKY 100150CM OCELOVÉ FÓLIE TŘ 1 - DODÁVKA A MONTÁŽ</t>
  </si>
  <si>
    <t>DOPRAVNÍ ZNAČKY 100150CM OCELOVÉ FÓLIE TŘ 1 - MONTÁŽ S PŘEMÍSTĚNÍM</t>
  </si>
  <si>
    <t>DOPRAVNÍ ZNAČKY 100150CM OCELOVÉ FÓLIE TŘ 1 - DEMONTÁŽ</t>
  </si>
  <si>
    <t>OKRES JIHLAVA</t>
  </si>
  <si>
    <t>OKRES PELHŘIMOV</t>
  </si>
  <si>
    <t>OKRES TŘEBÍČ</t>
  </si>
  <si>
    <t>OKRES ŽĎÁR NAD SÁZAVOU</t>
  </si>
  <si>
    <t>Stropová jednotková cena</t>
  </si>
  <si>
    <t>BEZVÝKOPOVÁ POKLÁDKA HDPE TRUBEK V KRAJNICI VČETNĚ POLOŽENÍ VÝSTRAŽNÉ FÓLIE A ZHUTNĚNÍ MATERIÁLU NAD TRASOU</t>
  </si>
  <si>
    <t>1. Položka obsahuje:  
 – přípravu trasy (vč. odstranění a vrácení směrových sloupků, demontáže a montáže svodidel), přistavení mechanismů, samotnou technologii pluhování / rýhování. Dohutnění trasy, případné doplnění chybějícího materiálu (prosívka, písek, zemina), úprava a doplnění krajnice
2. Položka neobsahuje:
 – materiál HDPE a výstražnou folii
3. Způsob měření:  
Měří se metr délkový.</t>
  </si>
  <si>
    <t>Rozfrézování a recyklace vrstev technologií recyklace za studena dle TP 208 "Recyklace konstrukčních vrstev netuhých vozovek za studena". 
Daná recyklace bude provedena s doplněním drobným drceným kamenivem s přídavkem cementu a asfaltové emulze dle TP 208.  
RS CA 0/32 (na místě), tl. 120 - 200 mm, vč. rozfrézování, reprofilace a přehrnutí profilu, vč. průkazních zkoušek. 
Dávkování pojiv bude určeno na základě PRŮKAZNÍCH ZKOUŠEK včetně provedení vyrovnávky příčného a podelného sklonu do předepsaných profilů, vč. zhutnění. 
Tloušťka vrstvy dle TP 208  120 - 200 mm</t>
  </si>
  <si>
    <t>Rozfrézování a recyklace vrstev technologií recyklace za studena dle TP 208 "Recyklace konstrukčních vrstev netuhých vozovek za studena". 
Daná recyklace bude provedena s doplněním drobným drceným kamenivem s přídavkem cementu a asfaltové pěny dle TP 208.  
RS CA 0/32 (na místě), tl. 120 - 200 mm, vč. rozfrézování, reprofilace a přehrnutí profilu, vč. průkazních zkoušek. 
Dávkování pojiv bude určeno na základě PRŮKAZNÍCH ZKOUŠEK včetně provedení vyrovnávky příčného a podelného sklonu do předepsaných profilů, vč. zhutnění. 
Tloušťka vrstvy dle TP 208  120 - 200 mm</t>
  </si>
  <si>
    <t xml:space="preserve"> 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</si>
  <si>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 xml:space="preserve">
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</si>
</sst>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7" x14ac:knownFonts="1">
    <font>
      <sz val="10"/>
      <name val="Arial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7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</cellStyleXfs>
  <cellXfs count="70">
    <xf numFmtId="0" fontId="0" fillId="0" borderId="0" xfId="0"/>
    <xf numFmtId="0" fontId="0" fillId="2" borderId="0" xfId="6" applyFont="1" applyFill="1"/>
    <xf numFmtId="0" fontId="0" fillId="2" borderId="2" xfId="6" applyFont="1" applyFill="1" applyBorder="1"/>
    <xf numFmtId="0" fontId="1" fillId="2" borderId="0" xfId="6" applyFont="1" applyFill="1" applyAlignment="1">
      <alignment horizontal="left"/>
    </xf>
    <xf numFmtId="0" fontId="1" fillId="2" borderId="2" xfId="6" applyFont="1" applyFill="1" applyBorder="1" applyAlignment="1">
      <alignment horizontal="left"/>
    </xf>
    <xf numFmtId="0" fontId="0" fillId="2" borderId="4" xfId="6" applyFont="1" applyFill="1" applyBorder="1"/>
    <xf numFmtId="0" fontId="0" fillId="0" borderId="1" xfId="6" applyFont="1" applyBorder="1"/>
    <xf numFmtId="0" fontId="3" fillId="2" borderId="4" xfId="6" applyFont="1" applyFill="1" applyBorder="1" applyAlignment="1">
      <alignment horizontal="right"/>
    </xf>
    <xf numFmtId="0" fontId="3" fillId="2" borderId="4" xfId="6" applyFont="1" applyFill="1" applyBorder="1" applyAlignment="1">
      <alignment wrapText="1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3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4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0" fillId="0" borderId="0" xfId="0" applyNumberFormat="1"/>
    <xf numFmtId="0" fontId="0" fillId="2" borderId="0" xfId="6" applyFont="1" applyFill="1" applyAlignment="1">
      <alignment horizontal="center"/>
    </xf>
    <xf numFmtId="4" fontId="3" fillId="2" borderId="1" xfId="6" applyNumberFormat="1" applyFont="1" applyFill="1" applyBorder="1" applyAlignment="1">
      <alignment horizontal="center"/>
    </xf>
    <xf numFmtId="0" fontId="0" fillId="2" borderId="4" xfId="6" applyFont="1" applyFill="1" applyBorder="1" applyAlignment="1">
      <alignment horizontal="center"/>
    </xf>
    <xf numFmtId="0" fontId="2" fillId="3" borderId="5" xfId="6" applyFont="1" applyFill="1" applyBorder="1" applyAlignment="1">
      <alignment horizontal="center" vertical="center" wrapText="1"/>
    </xf>
    <xf numFmtId="0" fontId="0" fillId="2" borderId="5" xfId="6" applyFont="1" applyFill="1" applyBorder="1"/>
    <xf numFmtId="0" fontId="0" fillId="4" borderId="4" xfId="6" applyFont="1" applyFill="1" applyBorder="1" applyAlignment="1" applyProtection="1">
      <alignment horizontal="right"/>
      <protection locked="0"/>
    </xf>
    <xf numFmtId="0" fontId="0" fillId="4" borderId="4" xfId="6" applyFont="1" applyFill="1" applyBorder="1" applyAlignment="1">
      <alignment horizontal="center"/>
    </xf>
    <xf numFmtId="4" fontId="3" fillId="4" borderId="8" xfId="6" applyNumberFormat="1" applyFont="1" applyFill="1" applyBorder="1" applyAlignment="1">
      <alignment horizontal="center"/>
    </xf>
    <xf numFmtId="0" fontId="0" fillId="0" borderId="5" xfId="6" applyFont="1" applyBorder="1"/>
    <xf numFmtId="4" fontId="0" fillId="0" borderId="5" xfId="0" applyNumberFormat="1" applyBorder="1" applyAlignment="1">
      <alignment horizontal="right"/>
    </xf>
    <xf numFmtId="4" fontId="0" fillId="0" borderId="1" xfId="0" applyNumberFormat="1" applyBorder="1" applyAlignment="1" applyProtection="1">
      <alignment horizontal="center"/>
      <protection locked="0"/>
    </xf>
    <xf numFmtId="4" fontId="0" fillId="5" borderId="1" xfId="0" applyNumberFormat="1" applyFill="1" applyBorder="1" applyAlignment="1">
      <alignment horizontal="center"/>
    </xf>
    <xf numFmtId="4" fontId="0" fillId="0" borderId="8" xfId="6" applyNumberFormat="1" applyFont="1" applyBorder="1" applyAlignment="1">
      <alignment horizontal="center"/>
    </xf>
    <xf numFmtId="0" fontId="5" fillId="0" borderId="1" xfId="6" applyBorder="1" applyAlignment="1">
      <alignment wrapText="1"/>
    </xf>
    <xf numFmtId="0" fontId="0" fillId="0" borderId="2" xfId="6" applyFont="1" applyBorder="1" applyAlignment="1">
      <alignment vertical="top"/>
    </xf>
    <xf numFmtId="0" fontId="5" fillId="0" borderId="1" xfId="6" applyBorder="1" applyAlignment="1">
      <alignment horizontal="left" vertical="center" wrapText="1"/>
    </xf>
    <xf numFmtId="0" fontId="3" fillId="4" borderId="4" xfId="6" applyFont="1" applyFill="1" applyBorder="1" applyAlignment="1">
      <alignment horizontal="right"/>
    </xf>
    <xf numFmtId="0" fontId="0" fillId="4" borderId="4" xfId="6" applyFont="1" applyFill="1" applyBorder="1"/>
    <xf numFmtId="0" fontId="3" fillId="4" borderId="4" xfId="6" applyFont="1" applyFill="1" applyBorder="1" applyAlignment="1">
      <alignment wrapText="1"/>
    </xf>
    <xf numFmtId="4" fontId="0" fillId="4" borderId="4" xfId="6" applyNumberFormat="1" applyFont="1" applyFill="1" applyBorder="1" applyAlignment="1">
      <alignment horizontal="right"/>
    </xf>
    <xf numFmtId="4" fontId="0" fillId="4" borderId="4" xfId="6" applyNumberFormat="1" applyFont="1" applyFill="1" applyBorder="1" applyAlignment="1">
      <alignment horizontal="center"/>
    </xf>
    <xf numFmtId="0" fontId="0" fillId="0" borderId="6" xfId="6" applyFont="1" applyBorder="1" applyAlignment="1">
      <alignment horizontal="left" vertical="center" wrapText="1"/>
    </xf>
    <xf numFmtId="4" fontId="0" fillId="0" borderId="9" xfId="0" applyNumberFormat="1" applyBorder="1" applyAlignment="1">
      <alignment horizontal="right"/>
    </xf>
    <xf numFmtId="4" fontId="0" fillId="5" borderId="6" xfId="0" applyNumberFormat="1" applyFill="1" applyBorder="1" applyAlignment="1">
      <alignment horizontal="center"/>
    </xf>
    <xf numFmtId="4" fontId="3" fillId="4" borderId="4" xfId="6" applyNumberFormat="1" applyFont="1" applyFill="1" applyBorder="1" applyAlignment="1">
      <alignment horizontal="right"/>
    </xf>
    <xf numFmtId="4" fontId="0" fillId="5" borderId="1" xfId="6" applyNumberFormat="1" applyFont="1" applyFill="1" applyBorder="1" applyAlignment="1">
      <alignment horizontal="center"/>
    </xf>
    <xf numFmtId="0" fontId="0" fillId="4" borderId="5" xfId="6" applyFont="1" applyFill="1" applyBorder="1"/>
    <xf numFmtId="4" fontId="0" fillId="4" borderId="4" xfId="0" applyNumberFormat="1" applyFill="1" applyBorder="1" applyAlignment="1">
      <alignment horizontal="right"/>
    </xf>
    <xf numFmtId="4" fontId="0" fillId="4" borderId="4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6" applyFont="1" applyBorder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/>
    <xf numFmtId="4" fontId="0" fillId="5" borderId="1" xfId="0" applyNumberFormat="1" applyFill="1" applyBorder="1" applyAlignment="1" applyProtection="1">
      <alignment horizontal="center"/>
      <protection locked="0"/>
    </xf>
    <xf numFmtId="4" fontId="0" fillId="4" borderId="4" xfId="6" applyNumberFormat="1" applyFont="1" applyFill="1" applyBorder="1" applyAlignment="1" applyProtection="1">
      <alignment horizontal="center"/>
      <protection locked="0"/>
    </xf>
    <xf numFmtId="4" fontId="0" fillId="5" borderId="6" xfId="0" applyNumberFormat="1" applyFill="1" applyBorder="1" applyAlignment="1" applyProtection="1">
      <alignment horizontal="center"/>
      <protection locked="0"/>
    </xf>
    <xf numFmtId="4" fontId="0" fillId="5" borderId="1" xfId="6" applyNumberFormat="1" applyFont="1" applyFill="1" applyBorder="1" applyAlignment="1" applyProtection="1">
      <alignment horizontal="center"/>
      <protection locked="0"/>
    </xf>
    <xf numFmtId="4" fontId="0" fillId="4" borderId="4" xfId="0" applyNumberFormat="1" applyFill="1" applyBorder="1" applyAlignment="1" applyProtection="1">
      <alignment horizontal="center"/>
      <protection locked="0"/>
    </xf>
    <xf numFmtId="0" fontId="0" fillId="0" borderId="0" xfId="6" applyFont="1" applyAlignment="1">
      <alignment horizontal="right"/>
    </xf>
    <xf numFmtId="0" fontId="0" fillId="0" borderId="3" xfId="6" applyFont="1" applyBorder="1"/>
    <xf numFmtId="0" fontId="0" fillId="0" borderId="0" xfId="6" applyFont="1"/>
    <xf numFmtId="0" fontId="0" fillId="0" borderId="0" xfId="6" applyFont="1" applyAlignment="1">
      <alignment horizontal="center"/>
    </xf>
    <xf numFmtId="4" fontId="0" fillId="0" borderId="0" xfId="6" applyNumberFormat="1" applyFont="1" applyAlignment="1">
      <alignment horizontal="center"/>
    </xf>
    <xf numFmtId="0" fontId="2" fillId="3" borderId="6" xfId="6" applyFont="1" applyFill="1" applyBorder="1" applyAlignment="1">
      <alignment horizontal="center" vertical="center" wrapText="1"/>
    </xf>
    <xf numFmtId="0" fontId="2" fillId="3" borderId="7" xfId="6" applyFont="1" applyFill="1" applyBorder="1" applyAlignment="1">
      <alignment horizontal="center" vertical="center" wrapText="1"/>
    </xf>
    <xf numFmtId="0" fontId="2" fillId="3" borderId="1" xfId="6" applyFont="1" applyFill="1" applyBorder="1" applyAlignment="1">
      <alignment horizontal="center" vertical="center" wrapText="1"/>
    </xf>
    <xf numFmtId="0" fontId="1" fillId="2" borderId="0" xfId="6" applyFont="1" applyFill="1" applyAlignment="1">
      <alignment horizontal="right"/>
    </xf>
    <xf numFmtId="0" fontId="0" fillId="2" borderId="0" xfId="6" applyFont="1" applyFill="1"/>
    <xf numFmtId="0" fontId="1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Percent" xfId="1" xr:uid="{00000000-0005-0000-0000-000006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9525</xdr:rowOff>
    </xdr:from>
    <xdr:to>
      <xdr:col>2</xdr:col>
      <xdr:colOff>409453</xdr:colOff>
      <xdr:row>1</xdr:row>
      <xdr:rowOff>83820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506733" cy="23431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9" name="Pictur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10" name="Picture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11" name="Picture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12" name="Picture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9525</xdr:rowOff>
    </xdr:from>
    <xdr:to>
      <xdr:col>2</xdr:col>
      <xdr:colOff>409453</xdr:colOff>
      <xdr:row>1</xdr:row>
      <xdr:rowOff>83820</xdr:rowOff>
    </xdr:to>
    <xdr:pic>
      <xdr:nvPicPr>
        <xdr:cNvPr id="13" name="Picture 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506733" cy="23431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9525</xdr:rowOff>
    </xdr:from>
    <xdr:to>
      <xdr:col>2</xdr:col>
      <xdr:colOff>409453</xdr:colOff>
      <xdr:row>1</xdr:row>
      <xdr:rowOff>83820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506733" cy="23431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9525</xdr:rowOff>
    </xdr:from>
    <xdr:to>
      <xdr:col>2</xdr:col>
      <xdr:colOff>409453</xdr:colOff>
      <xdr:row>1</xdr:row>
      <xdr:rowOff>83820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506733" cy="23431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571500</xdr:colOff>
      <xdr:row>0</xdr:row>
      <xdr:rowOff>9525</xdr:rowOff>
    </xdr:from>
    <xdr:to>
      <xdr:col>1</xdr:col>
      <xdr:colOff>495300</xdr:colOff>
      <xdr:row>1</xdr:row>
      <xdr:rowOff>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967740" cy="15049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9525</xdr:rowOff>
    </xdr:from>
    <xdr:to>
      <xdr:col>2</xdr:col>
      <xdr:colOff>409453</xdr:colOff>
      <xdr:row>1</xdr:row>
      <xdr:rowOff>83820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506733" cy="23431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40005</xdr:rowOff>
    </xdr:from>
    <xdr:to>
      <xdr:col>2</xdr:col>
      <xdr:colOff>367110</xdr:colOff>
      <xdr:row>1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005"/>
          <a:ext cx="1494870" cy="23431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73"/>
  <sheetViews>
    <sheetView showZeros="0" topLeftCell="B1" zoomScaleNormal="100" workbookViewId="0">
      <selection activeCell="G15" sqref="G15"/>
    </sheetView>
  </sheetViews>
  <sheetFormatPr defaultColWidth="9.140625" defaultRowHeight="12.75" customHeight="1" x14ac:dyDescent="0.2"/>
  <cols>
    <col min="1" max="1" width="9.140625" hidden="1" customWidth="1"/>
    <col min="3" max="3" width="8" customWidth="1"/>
    <col min="4" max="4" width="54.7109375" customWidth="1"/>
    <col min="5" max="5" width="9" customWidth="1"/>
    <col min="6" max="6" width="15.28515625" style="49" bestFit="1" customWidth="1"/>
    <col min="7" max="8" width="15.28515625" style="49" customWidth="1"/>
    <col min="9" max="9" width="16.7109375" style="49" customWidth="1"/>
  </cols>
  <sheetData>
    <row r="1" spans="1:9" ht="12.75" customHeight="1" x14ac:dyDescent="0.2">
      <c r="A1" t="s">
        <v>0</v>
      </c>
      <c r="B1" s="1"/>
      <c r="C1" s="1"/>
      <c r="D1" s="1"/>
      <c r="E1" s="1"/>
      <c r="F1" s="19"/>
      <c r="G1" s="19"/>
      <c r="H1" s="19"/>
      <c r="I1" s="19"/>
    </row>
    <row r="2" spans="1:9" ht="15" customHeight="1" x14ac:dyDescent="0.25">
      <c r="A2" t="s">
        <v>1</v>
      </c>
      <c r="B2" s="66"/>
      <c r="C2" s="67"/>
      <c r="D2" s="3" t="s">
        <v>1619</v>
      </c>
      <c r="E2" s="1"/>
      <c r="F2" s="19"/>
      <c r="G2" s="19"/>
      <c r="H2" s="19"/>
      <c r="I2" s="20">
        <f>0+I6+I64+I206+I236+I262+I298+I472+I482+I499+I510+I513+I526+I531+I564+I597+I740+I742+I768</f>
        <v>0</v>
      </c>
    </row>
    <row r="3" spans="1:9" ht="15" customHeight="1" x14ac:dyDescent="0.25">
      <c r="A3" t="s">
        <v>2</v>
      </c>
      <c r="B3" s="68"/>
      <c r="C3" s="69"/>
      <c r="D3" s="4" t="s">
        <v>1620</v>
      </c>
      <c r="E3" s="2"/>
      <c r="F3" s="19"/>
      <c r="G3" s="19"/>
      <c r="H3" s="19"/>
      <c r="I3" s="21"/>
    </row>
    <row r="4" spans="1:9" ht="13.15" customHeight="1" x14ac:dyDescent="0.2">
      <c r="A4" s="22" t="s">
        <v>8</v>
      </c>
      <c r="B4" s="65" t="s">
        <v>11</v>
      </c>
      <c r="C4" s="65" t="s">
        <v>12</v>
      </c>
      <c r="D4" s="65" t="s">
        <v>13</v>
      </c>
      <c r="E4" s="63" t="s">
        <v>15</v>
      </c>
      <c r="F4" s="65" t="s">
        <v>1621</v>
      </c>
      <c r="G4" s="63" t="s">
        <v>1622</v>
      </c>
      <c r="H4" s="63" t="s">
        <v>1623</v>
      </c>
      <c r="I4" s="65" t="s">
        <v>1624</v>
      </c>
    </row>
    <row r="5" spans="1:9" x14ac:dyDescent="0.2">
      <c r="A5" s="22"/>
      <c r="B5" s="65"/>
      <c r="C5" s="65"/>
      <c r="D5" s="65"/>
      <c r="E5" s="64"/>
      <c r="F5" s="65"/>
      <c r="G5" s="64"/>
      <c r="H5" s="64"/>
      <c r="I5" s="65"/>
    </row>
    <row r="6" spans="1:9" ht="12.75" customHeight="1" x14ac:dyDescent="0.2">
      <c r="A6" s="5" t="s">
        <v>20</v>
      </c>
      <c r="B6" s="7" t="s">
        <v>9</v>
      </c>
      <c r="C6" s="5"/>
      <c r="D6" s="8" t="s">
        <v>21</v>
      </c>
      <c r="E6" s="5"/>
      <c r="F6" s="5"/>
      <c r="G6" s="24"/>
      <c r="H6" s="25"/>
      <c r="I6" s="26">
        <f>SUM(I7:I63)</f>
        <v>0</v>
      </c>
    </row>
    <row r="7" spans="1:9" x14ac:dyDescent="0.2">
      <c r="A7" s="27" t="s">
        <v>22</v>
      </c>
      <c r="B7" s="9" t="s">
        <v>23</v>
      </c>
      <c r="C7" s="6" t="s">
        <v>24</v>
      </c>
      <c r="D7" s="10" t="s">
        <v>25</v>
      </c>
      <c r="E7" s="11" t="s">
        <v>26</v>
      </c>
      <c r="F7" s="28">
        <v>415.29407129664315</v>
      </c>
      <c r="G7" s="29"/>
      <c r="H7" s="30">
        <v>1080</v>
      </c>
      <c r="I7" s="31">
        <f>F7*G7</f>
        <v>0</v>
      </c>
    </row>
    <row r="8" spans="1:9" x14ac:dyDescent="0.2">
      <c r="A8" s="27" t="s">
        <v>22</v>
      </c>
      <c r="B8" s="9" t="s">
        <v>23</v>
      </c>
      <c r="C8" s="6" t="s">
        <v>10</v>
      </c>
      <c r="D8" s="10" t="s">
        <v>31</v>
      </c>
      <c r="E8" s="11" t="s">
        <v>26</v>
      </c>
      <c r="F8" s="28">
        <v>130.74072614894322</v>
      </c>
      <c r="G8" s="29"/>
      <c r="H8" s="30">
        <v>960</v>
      </c>
      <c r="I8" s="31">
        <f t="shared" ref="I8:I63" si="0">F8*G8</f>
        <v>0</v>
      </c>
    </row>
    <row r="9" spans="1:9" x14ac:dyDescent="0.2">
      <c r="A9" s="27" t="s">
        <v>22</v>
      </c>
      <c r="B9" s="9" t="s">
        <v>23</v>
      </c>
      <c r="C9" s="6" t="s">
        <v>7</v>
      </c>
      <c r="D9" s="10" t="s">
        <v>32</v>
      </c>
      <c r="E9" s="11" t="s">
        <v>26</v>
      </c>
      <c r="F9" s="28">
        <v>1230.5009519900536</v>
      </c>
      <c r="G9" s="29"/>
      <c r="H9" s="30">
        <v>600</v>
      </c>
      <c r="I9" s="31">
        <f t="shared" si="0"/>
        <v>0</v>
      </c>
    </row>
    <row r="10" spans="1:9" x14ac:dyDescent="0.2">
      <c r="A10" s="27" t="s">
        <v>22</v>
      </c>
      <c r="B10" s="9" t="s">
        <v>23</v>
      </c>
      <c r="C10" s="6" t="s">
        <v>6</v>
      </c>
      <c r="D10" s="10" t="s">
        <v>33</v>
      </c>
      <c r="E10" s="11" t="s">
        <v>26</v>
      </c>
      <c r="F10" s="28">
        <v>3799.1716892692916</v>
      </c>
      <c r="G10" s="53"/>
      <c r="H10" s="30">
        <v>384</v>
      </c>
      <c r="I10" s="31">
        <f t="shared" si="0"/>
        <v>0</v>
      </c>
    </row>
    <row r="11" spans="1:9" x14ac:dyDescent="0.2">
      <c r="A11" s="27" t="s">
        <v>22</v>
      </c>
      <c r="B11" s="9" t="s">
        <v>23</v>
      </c>
      <c r="C11" s="6" t="s">
        <v>14</v>
      </c>
      <c r="D11" s="10" t="s">
        <v>34</v>
      </c>
      <c r="E11" s="11" t="s">
        <v>26</v>
      </c>
      <c r="F11" s="28">
        <v>4611.3023175827266</v>
      </c>
      <c r="G11" s="53"/>
      <c r="H11" s="30">
        <v>384</v>
      </c>
      <c r="I11" s="31">
        <f t="shared" si="0"/>
        <v>0</v>
      </c>
    </row>
    <row r="12" spans="1:9" x14ac:dyDescent="0.2">
      <c r="A12" s="27" t="s">
        <v>22</v>
      </c>
      <c r="B12" s="9" t="s">
        <v>23</v>
      </c>
      <c r="C12" s="6" t="s">
        <v>16</v>
      </c>
      <c r="D12" s="10" t="s">
        <v>35</v>
      </c>
      <c r="E12" s="11" t="s">
        <v>26</v>
      </c>
      <c r="F12" s="28">
        <v>142.49201024044822</v>
      </c>
      <c r="G12" s="53"/>
      <c r="H12" s="30">
        <v>1080</v>
      </c>
      <c r="I12" s="31">
        <f t="shared" si="0"/>
        <v>0</v>
      </c>
    </row>
    <row r="13" spans="1:9" x14ac:dyDescent="0.2">
      <c r="A13" s="27" t="s">
        <v>22</v>
      </c>
      <c r="B13" s="9" t="s">
        <v>23</v>
      </c>
      <c r="C13" s="6" t="s">
        <v>17</v>
      </c>
      <c r="D13" s="10" t="s">
        <v>37</v>
      </c>
      <c r="E13" s="11" t="s">
        <v>26</v>
      </c>
      <c r="F13" s="28">
        <v>29.162872562164274</v>
      </c>
      <c r="G13" s="53"/>
      <c r="H13" s="30">
        <v>1140</v>
      </c>
      <c r="I13" s="31">
        <f t="shared" si="0"/>
        <v>0</v>
      </c>
    </row>
    <row r="14" spans="1:9" x14ac:dyDescent="0.2">
      <c r="A14" s="27" t="s">
        <v>22</v>
      </c>
      <c r="B14" s="9" t="s">
        <v>39</v>
      </c>
      <c r="C14" s="6" t="s">
        <v>24</v>
      </c>
      <c r="D14" s="10" t="s">
        <v>40</v>
      </c>
      <c r="E14" s="11" t="s">
        <v>41</v>
      </c>
      <c r="F14" s="28">
        <v>4.3682783795646909</v>
      </c>
      <c r="G14" s="53"/>
      <c r="H14" s="30">
        <v>1380</v>
      </c>
      <c r="I14" s="31">
        <f t="shared" si="0"/>
        <v>0</v>
      </c>
    </row>
    <row r="15" spans="1:9" x14ac:dyDescent="0.2">
      <c r="A15" s="27" t="s">
        <v>22</v>
      </c>
      <c r="B15" s="9" t="s">
        <v>39</v>
      </c>
      <c r="C15" s="6" t="s">
        <v>10</v>
      </c>
      <c r="D15" s="10" t="s">
        <v>25</v>
      </c>
      <c r="E15" s="11" t="s">
        <v>41</v>
      </c>
      <c r="F15" s="28">
        <v>421.44657605659347</v>
      </c>
      <c r="G15" s="53"/>
      <c r="H15" s="30">
        <v>588</v>
      </c>
      <c r="I15" s="31">
        <f t="shared" si="0"/>
        <v>0</v>
      </c>
    </row>
    <row r="16" spans="1:9" x14ac:dyDescent="0.2">
      <c r="A16" s="27" t="s">
        <v>22</v>
      </c>
      <c r="B16" s="9" t="s">
        <v>39</v>
      </c>
      <c r="C16" s="6" t="s">
        <v>7</v>
      </c>
      <c r="D16" s="10" t="s">
        <v>31</v>
      </c>
      <c r="E16" s="11" t="s">
        <v>41</v>
      </c>
      <c r="F16" s="28">
        <v>141.50760947885618</v>
      </c>
      <c r="G16" s="53"/>
      <c r="H16" s="30">
        <v>660</v>
      </c>
      <c r="I16" s="31">
        <f t="shared" si="0"/>
        <v>0</v>
      </c>
    </row>
    <row r="17" spans="1:9" x14ac:dyDescent="0.2">
      <c r="A17" s="27" t="s">
        <v>22</v>
      </c>
      <c r="B17" s="9" t="s">
        <v>39</v>
      </c>
      <c r="C17" s="6" t="s">
        <v>6</v>
      </c>
      <c r="D17" s="10" t="s">
        <v>32</v>
      </c>
      <c r="E17" s="11" t="s">
        <v>41</v>
      </c>
      <c r="F17" s="28">
        <v>1294.4870014935368</v>
      </c>
      <c r="G17" s="53"/>
      <c r="H17" s="30">
        <v>300</v>
      </c>
      <c r="I17" s="31">
        <f t="shared" si="0"/>
        <v>0</v>
      </c>
    </row>
    <row r="18" spans="1:9" x14ac:dyDescent="0.2">
      <c r="A18" s="27" t="s">
        <v>22</v>
      </c>
      <c r="B18" s="9" t="s">
        <v>39</v>
      </c>
      <c r="C18" s="6" t="s">
        <v>14</v>
      </c>
      <c r="D18" s="32" t="s">
        <v>33</v>
      </c>
      <c r="E18" s="11" t="s">
        <v>41</v>
      </c>
      <c r="F18" s="28">
        <v>4491.3284747636972</v>
      </c>
      <c r="G18" s="53"/>
      <c r="H18" s="30">
        <v>216</v>
      </c>
      <c r="I18" s="31">
        <f t="shared" si="0"/>
        <v>0</v>
      </c>
    </row>
    <row r="19" spans="1:9" x14ac:dyDescent="0.2">
      <c r="A19" s="27" t="s">
        <v>22</v>
      </c>
      <c r="B19" s="9" t="s">
        <v>39</v>
      </c>
      <c r="C19" s="6" t="s">
        <v>16</v>
      </c>
      <c r="D19" s="10" t="s">
        <v>34</v>
      </c>
      <c r="E19" s="11" t="s">
        <v>41</v>
      </c>
      <c r="F19" s="28">
        <v>4540.5485128432983</v>
      </c>
      <c r="G19" s="53"/>
      <c r="H19" s="30">
        <v>216</v>
      </c>
      <c r="I19" s="31">
        <f t="shared" si="0"/>
        <v>0</v>
      </c>
    </row>
    <row r="20" spans="1:9" x14ac:dyDescent="0.2">
      <c r="A20" s="27" t="s">
        <v>22</v>
      </c>
      <c r="B20" s="9" t="s">
        <v>39</v>
      </c>
      <c r="C20" s="6" t="s">
        <v>17</v>
      </c>
      <c r="D20" s="10" t="s">
        <v>35</v>
      </c>
      <c r="E20" s="11" t="s">
        <v>41</v>
      </c>
      <c r="F20" s="28">
        <v>150.7363666187816</v>
      </c>
      <c r="G20" s="53"/>
      <c r="H20" s="30">
        <v>600</v>
      </c>
      <c r="I20" s="31">
        <f t="shared" si="0"/>
        <v>0</v>
      </c>
    </row>
    <row r="21" spans="1:9" x14ac:dyDescent="0.2">
      <c r="A21" s="27" t="s">
        <v>22</v>
      </c>
      <c r="B21" s="9" t="s">
        <v>39</v>
      </c>
      <c r="C21" s="6" t="s">
        <v>36</v>
      </c>
      <c r="D21" s="10" t="s">
        <v>37</v>
      </c>
      <c r="E21" s="11" t="s">
        <v>41</v>
      </c>
      <c r="F21" s="28">
        <v>27.686271419776212</v>
      </c>
      <c r="G21" s="53"/>
      <c r="H21" s="30">
        <v>660</v>
      </c>
      <c r="I21" s="31">
        <f t="shared" si="0"/>
        <v>0</v>
      </c>
    </row>
    <row r="22" spans="1:9" x14ac:dyDescent="0.2">
      <c r="A22" s="27" t="s">
        <v>22</v>
      </c>
      <c r="B22" s="9" t="s">
        <v>42</v>
      </c>
      <c r="C22" s="6" t="s">
        <v>24</v>
      </c>
      <c r="D22" s="10" t="s">
        <v>43</v>
      </c>
      <c r="E22" s="11" t="s">
        <v>41</v>
      </c>
      <c r="F22" s="28">
        <v>123.05009519900538</v>
      </c>
      <c r="G22" s="53"/>
      <c r="H22" s="30">
        <v>228</v>
      </c>
      <c r="I22" s="31">
        <f t="shared" si="0"/>
        <v>0</v>
      </c>
    </row>
    <row r="23" spans="1:9" x14ac:dyDescent="0.2">
      <c r="A23" s="27" t="s">
        <v>22</v>
      </c>
      <c r="B23" s="9" t="s">
        <v>44</v>
      </c>
      <c r="C23" s="6" t="s">
        <v>24</v>
      </c>
      <c r="D23" s="10" t="s">
        <v>45</v>
      </c>
      <c r="E23" s="11" t="s">
        <v>41</v>
      </c>
      <c r="F23" s="28">
        <v>92.287571399254034</v>
      </c>
      <c r="G23" s="53"/>
      <c r="H23" s="30">
        <v>228</v>
      </c>
      <c r="I23" s="31">
        <f t="shared" si="0"/>
        <v>0</v>
      </c>
    </row>
    <row r="24" spans="1:9" ht="25.5" x14ac:dyDescent="0.2">
      <c r="A24" s="27" t="s">
        <v>22</v>
      </c>
      <c r="B24" s="9" t="s">
        <v>46</v>
      </c>
      <c r="C24" s="6" t="s">
        <v>24</v>
      </c>
      <c r="D24" s="10" t="s">
        <v>47</v>
      </c>
      <c r="E24" s="11" t="s">
        <v>41</v>
      </c>
      <c r="F24" s="28">
        <v>146.60402957095181</v>
      </c>
      <c r="G24" s="53"/>
      <c r="H24" s="30">
        <v>9000</v>
      </c>
      <c r="I24" s="31">
        <f t="shared" si="0"/>
        <v>0</v>
      </c>
    </row>
    <row r="25" spans="1:9" ht="12.75" customHeight="1" x14ac:dyDescent="0.2">
      <c r="A25" s="13" t="s">
        <v>27</v>
      </c>
      <c r="D25" s="14" t="s">
        <v>48</v>
      </c>
      <c r="F25" s="28">
        <v>0</v>
      </c>
      <c r="G25" s="53"/>
      <c r="H25" s="30">
        <v>0</v>
      </c>
      <c r="I25" s="31">
        <f t="shared" si="0"/>
        <v>0</v>
      </c>
    </row>
    <row r="26" spans="1:9" ht="25.5" x14ac:dyDescent="0.2">
      <c r="A26" s="27" t="s">
        <v>22</v>
      </c>
      <c r="B26" s="9" t="s">
        <v>46</v>
      </c>
      <c r="C26" s="6" t="s">
        <v>10</v>
      </c>
      <c r="D26" s="10" t="s">
        <v>49</v>
      </c>
      <c r="E26" s="11" t="s">
        <v>41</v>
      </c>
      <c r="F26" s="28">
        <v>97.736019713967877</v>
      </c>
      <c r="G26" s="53"/>
      <c r="H26" s="30">
        <v>11100</v>
      </c>
      <c r="I26" s="31">
        <f t="shared" si="0"/>
        <v>0</v>
      </c>
    </row>
    <row r="27" spans="1:9" x14ac:dyDescent="0.2">
      <c r="A27" s="27" t="s">
        <v>22</v>
      </c>
      <c r="B27" s="9" t="s">
        <v>50</v>
      </c>
      <c r="C27" s="6" t="s">
        <v>24</v>
      </c>
      <c r="D27" s="10" t="s">
        <v>51</v>
      </c>
      <c r="E27" s="11" t="s">
        <v>52</v>
      </c>
      <c r="F27" s="28">
        <v>10</v>
      </c>
      <c r="G27" s="53"/>
      <c r="H27" s="30">
        <v>36000</v>
      </c>
      <c r="I27" s="31">
        <f t="shared" si="0"/>
        <v>0</v>
      </c>
    </row>
    <row r="28" spans="1:9" ht="25.5" x14ac:dyDescent="0.2">
      <c r="A28" s="27" t="s">
        <v>22</v>
      </c>
      <c r="B28" s="9" t="s">
        <v>54</v>
      </c>
      <c r="C28" s="6" t="s">
        <v>24</v>
      </c>
      <c r="D28" s="10" t="s">
        <v>55</v>
      </c>
      <c r="E28" s="11" t="s">
        <v>52</v>
      </c>
      <c r="F28" s="28">
        <v>10</v>
      </c>
      <c r="G28" s="53"/>
      <c r="H28" s="30">
        <v>48000</v>
      </c>
      <c r="I28" s="31">
        <f t="shared" si="0"/>
        <v>0</v>
      </c>
    </row>
    <row r="29" spans="1:9" ht="25.5" x14ac:dyDescent="0.2">
      <c r="A29" s="27" t="s">
        <v>22</v>
      </c>
      <c r="B29" s="9" t="s">
        <v>56</v>
      </c>
      <c r="C29" s="6" t="s">
        <v>24</v>
      </c>
      <c r="D29" s="10" t="s">
        <v>57</v>
      </c>
      <c r="E29" s="11" t="s">
        <v>52</v>
      </c>
      <c r="F29" s="28">
        <v>3</v>
      </c>
      <c r="G29" s="53"/>
      <c r="H29" s="30">
        <v>48000</v>
      </c>
      <c r="I29" s="31">
        <f t="shared" si="0"/>
        <v>0</v>
      </c>
    </row>
    <row r="30" spans="1:9" ht="25.5" x14ac:dyDescent="0.2">
      <c r="A30" s="27" t="s">
        <v>22</v>
      </c>
      <c r="B30" s="9" t="s">
        <v>58</v>
      </c>
      <c r="C30" s="6" t="s">
        <v>24</v>
      </c>
      <c r="D30" s="10" t="s">
        <v>59</v>
      </c>
      <c r="E30" s="11" t="s">
        <v>52</v>
      </c>
      <c r="F30" s="28">
        <v>10</v>
      </c>
      <c r="G30" s="53"/>
      <c r="H30" s="30">
        <v>14400</v>
      </c>
      <c r="I30" s="31">
        <f t="shared" si="0"/>
        <v>0</v>
      </c>
    </row>
    <row r="31" spans="1:9" ht="25.5" customHeight="1" x14ac:dyDescent="0.2">
      <c r="A31" s="13" t="s">
        <v>27</v>
      </c>
      <c r="D31" s="14" t="s">
        <v>60</v>
      </c>
      <c r="F31" s="28"/>
      <c r="G31" s="53"/>
      <c r="H31" s="30">
        <v>0</v>
      </c>
      <c r="I31" s="31">
        <f t="shared" si="0"/>
        <v>0</v>
      </c>
    </row>
    <row r="32" spans="1:9" x14ac:dyDescent="0.2">
      <c r="A32" s="27" t="s">
        <v>22</v>
      </c>
      <c r="B32" s="9" t="s">
        <v>62</v>
      </c>
      <c r="C32" s="6" t="s">
        <v>24</v>
      </c>
      <c r="D32" s="10" t="s">
        <v>63</v>
      </c>
      <c r="E32" s="11" t="s">
        <v>52</v>
      </c>
      <c r="F32" s="28">
        <v>1</v>
      </c>
      <c r="G32" s="53"/>
      <c r="H32" s="30">
        <v>240000</v>
      </c>
      <c r="I32" s="31">
        <f t="shared" si="0"/>
        <v>0</v>
      </c>
    </row>
    <row r="33" spans="1:9" x14ac:dyDescent="0.2">
      <c r="A33" s="27" t="s">
        <v>22</v>
      </c>
      <c r="B33" s="9" t="s">
        <v>64</v>
      </c>
      <c r="C33" s="6" t="s">
        <v>24</v>
      </c>
      <c r="D33" s="10" t="s">
        <v>65</v>
      </c>
      <c r="E33" s="11" t="s">
        <v>52</v>
      </c>
      <c r="F33" s="28">
        <v>2</v>
      </c>
      <c r="G33" s="53"/>
      <c r="H33" s="30">
        <v>120000</v>
      </c>
      <c r="I33" s="31">
        <f t="shared" si="0"/>
        <v>0</v>
      </c>
    </row>
    <row r="34" spans="1:9" ht="25.5" x14ac:dyDescent="0.2">
      <c r="A34" s="27" t="s">
        <v>22</v>
      </c>
      <c r="B34" s="9" t="s">
        <v>66</v>
      </c>
      <c r="C34" s="6" t="s">
        <v>24</v>
      </c>
      <c r="D34" s="10" t="s">
        <v>67</v>
      </c>
      <c r="E34" s="11" t="s">
        <v>52</v>
      </c>
      <c r="F34" s="28">
        <v>10</v>
      </c>
      <c r="G34" s="53"/>
      <c r="H34" s="30">
        <v>156000</v>
      </c>
      <c r="I34" s="31">
        <f t="shared" si="0"/>
        <v>0</v>
      </c>
    </row>
    <row r="35" spans="1:9" ht="51" customHeight="1" x14ac:dyDescent="0.2">
      <c r="A35" s="13" t="s">
        <v>27</v>
      </c>
      <c r="D35" s="14" t="s">
        <v>68</v>
      </c>
      <c r="F35" s="28"/>
      <c r="G35" s="53"/>
      <c r="H35" s="30">
        <v>0</v>
      </c>
      <c r="I35" s="31">
        <f t="shared" si="0"/>
        <v>0</v>
      </c>
    </row>
    <row r="36" spans="1:9" ht="25.5" x14ac:dyDescent="0.2">
      <c r="A36" s="27" t="s">
        <v>22</v>
      </c>
      <c r="B36" s="9" t="s">
        <v>69</v>
      </c>
      <c r="C36" s="6" t="s">
        <v>24</v>
      </c>
      <c r="D36" s="10" t="s">
        <v>70</v>
      </c>
      <c r="E36" s="11" t="s">
        <v>52</v>
      </c>
      <c r="F36" s="28">
        <v>10</v>
      </c>
      <c r="G36" s="53"/>
      <c r="H36" s="30">
        <v>33600</v>
      </c>
      <c r="I36" s="31">
        <f t="shared" si="0"/>
        <v>0</v>
      </c>
    </row>
    <row r="37" spans="1:9" x14ac:dyDescent="0.2">
      <c r="A37" s="27" t="s">
        <v>22</v>
      </c>
      <c r="B37" s="9" t="s">
        <v>71</v>
      </c>
      <c r="C37" s="6" t="s">
        <v>24</v>
      </c>
      <c r="D37" s="10" t="s">
        <v>72</v>
      </c>
      <c r="E37" s="11" t="s">
        <v>52</v>
      </c>
      <c r="F37" s="28">
        <v>4</v>
      </c>
      <c r="G37" s="53"/>
      <c r="H37" s="30">
        <v>30000</v>
      </c>
      <c r="I37" s="31">
        <f t="shared" si="0"/>
        <v>0</v>
      </c>
    </row>
    <row r="38" spans="1:9" x14ac:dyDescent="0.2">
      <c r="A38" s="27" t="s">
        <v>22</v>
      </c>
      <c r="B38" s="9" t="s">
        <v>74</v>
      </c>
      <c r="C38" s="6" t="s">
        <v>24</v>
      </c>
      <c r="D38" s="10" t="s">
        <v>75</v>
      </c>
      <c r="E38" s="11" t="s">
        <v>52</v>
      </c>
      <c r="F38" s="28">
        <v>2</v>
      </c>
      <c r="G38" s="53"/>
      <c r="H38" s="30">
        <v>30000</v>
      </c>
      <c r="I38" s="31">
        <f t="shared" si="0"/>
        <v>0</v>
      </c>
    </row>
    <row r="39" spans="1:9" ht="25.5" x14ac:dyDescent="0.2">
      <c r="A39" s="27" t="s">
        <v>22</v>
      </c>
      <c r="B39" s="9" t="s">
        <v>77</v>
      </c>
      <c r="C39" s="6" t="s">
        <v>24</v>
      </c>
      <c r="D39" s="10" t="s">
        <v>78</v>
      </c>
      <c r="E39" s="11" t="s">
        <v>52</v>
      </c>
      <c r="F39" s="28">
        <v>2</v>
      </c>
      <c r="G39" s="53"/>
      <c r="H39" s="30">
        <v>60000</v>
      </c>
      <c r="I39" s="31">
        <f t="shared" si="0"/>
        <v>0</v>
      </c>
    </row>
    <row r="40" spans="1:9" ht="25.5" x14ac:dyDescent="0.2">
      <c r="A40" s="27" t="s">
        <v>22</v>
      </c>
      <c r="B40" s="9" t="s">
        <v>79</v>
      </c>
      <c r="C40" s="6" t="s">
        <v>24</v>
      </c>
      <c r="D40" s="10" t="s">
        <v>80</v>
      </c>
      <c r="E40" s="11" t="s">
        <v>52</v>
      </c>
      <c r="F40" s="28">
        <v>10</v>
      </c>
      <c r="G40" s="53"/>
      <c r="H40" s="30">
        <v>18000</v>
      </c>
      <c r="I40" s="31">
        <f t="shared" si="0"/>
        <v>0</v>
      </c>
    </row>
    <row r="41" spans="1:9" ht="25.5" x14ac:dyDescent="0.2">
      <c r="A41" s="27" t="s">
        <v>22</v>
      </c>
      <c r="B41" s="9" t="s">
        <v>79</v>
      </c>
      <c r="C41" s="6" t="s">
        <v>10</v>
      </c>
      <c r="D41" s="10" t="s">
        <v>81</v>
      </c>
      <c r="E41" s="11" t="s">
        <v>82</v>
      </c>
      <c r="F41" s="28">
        <v>10</v>
      </c>
      <c r="G41" s="53"/>
      <c r="H41" s="30">
        <v>20400</v>
      </c>
      <c r="I41" s="31">
        <f t="shared" si="0"/>
        <v>0</v>
      </c>
    </row>
    <row r="42" spans="1:9" ht="12.75" customHeight="1" x14ac:dyDescent="0.2">
      <c r="A42" s="13" t="s">
        <v>27</v>
      </c>
      <c r="D42" s="14" t="s">
        <v>83</v>
      </c>
      <c r="F42" s="28"/>
      <c r="G42" s="53"/>
      <c r="H42" s="30">
        <v>0</v>
      </c>
      <c r="I42" s="31">
        <f t="shared" si="0"/>
        <v>0</v>
      </c>
    </row>
    <row r="43" spans="1:9" ht="25.5" x14ac:dyDescent="0.2">
      <c r="A43" s="27" t="s">
        <v>22</v>
      </c>
      <c r="B43" s="9" t="s">
        <v>79</v>
      </c>
      <c r="C43" s="6" t="s">
        <v>7</v>
      </c>
      <c r="D43" s="10" t="s">
        <v>84</v>
      </c>
      <c r="E43" s="11" t="s">
        <v>82</v>
      </c>
      <c r="F43" s="28">
        <v>8</v>
      </c>
      <c r="G43" s="53"/>
      <c r="H43" s="30">
        <v>20400</v>
      </c>
      <c r="I43" s="31">
        <f t="shared" si="0"/>
        <v>0</v>
      </c>
    </row>
    <row r="44" spans="1:9" ht="12.75" customHeight="1" x14ac:dyDescent="0.2">
      <c r="A44" s="13" t="s">
        <v>27</v>
      </c>
      <c r="D44" s="14" t="s">
        <v>85</v>
      </c>
      <c r="F44" s="28"/>
      <c r="G44" s="53"/>
      <c r="H44" s="30">
        <v>0</v>
      </c>
      <c r="I44" s="31">
        <f t="shared" si="0"/>
        <v>0</v>
      </c>
    </row>
    <row r="45" spans="1:9" ht="25.5" x14ac:dyDescent="0.2">
      <c r="A45" s="27" t="s">
        <v>22</v>
      </c>
      <c r="B45" s="9" t="s">
        <v>79</v>
      </c>
      <c r="C45" s="6" t="s">
        <v>6</v>
      </c>
      <c r="D45" s="10" t="s">
        <v>86</v>
      </c>
      <c r="E45" s="11" t="s">
        <v>82</v>
      </c>
      <c r="F45" s="28">
        <v>6</v>
      </c>
      <c r="G45" s="53"/>
      <c r="H45" s="30">
        <v>15000</v>
      </c>
      <c r="I45" s="31">
        <f t="shared" si="0"/>
        <v>0</v>
      </c>
    </row>
    <row r="46" spans="1:9" ht="12.75" customHeight="1" x14ac:dyDescent="0.2">
      <c r="A46" s="13" t="s">
        <v>27</v>
      </c>
      <c r="D46" s="14" t="s">
        <v>87</v>
      </c>
      <c r="F46" s="28"/>
      <c r="G46" s="53"/>
      <c r="H46" s="30">
        <v>0</v>
      </c>
      <c r="I46" s="31">
        <f t="shared" si="0"/>
        <v>0</v>
      </c>
    </row>
    <row r="47" spans="1:9" ht="25.5" x14ac:dyDescent="0.2">
      <c r="A47" s="27" t="s">
        <v>22</v>
      </c>
      <c r="B47" s="9" t="s">
        <v>88</v>
      </c>
      <c r="C47" s="6" t="s">
        <v>89</v>
      </c>
      <c r="D47" s="10" t="s">
        <v>90</v>
      </c>
      <c r="E47" s="11" t="s">
        <v>52</v>
      </c>
      <c r="F47" s="28">
        <v>5</v>
      </c>
      <c r="G47" s="53"/>
      <c r="H47" s="30">
        <v>7200</v>
      </c>
      <c r="I47" s="31">
        <f t="shared" si="0"/>
        <v>0</v>
      </c>
    </row>
    <row r="48" spans="1:9" ht="12.75" customHeight="1" x14ac:dyDescent="0.2">
      <c r="A48" s="13" t="s">
        <v>27</v>
      </c>
      <c r="D48" s="14" t="s">
        <v>91</v>
      </c>
      <c r="F48" s="28"/>
      <c r="G48" s="53"/>
      <c r="H48" s="30">
        <v>0</v>
      </c>
      <c r="I48" s="31">
        <f t="shared" si="0"/>
        <v>0</v>
      </c>
    </row>
    <row r="49" spans="1:9" x14ac:dyDescent="0.2">
      <c r="A49" s="27" t="s">
        <v>22</v>
      </c>
      <c r="B49" s="9" t="s">
        <v>92</v>
      </c>
      <c r="C49" s="6" t="s">
        <v>24</v>
      </c>
      <c r="D49" s="10" t="s">
        <v>93</v>
      </c>
      <c r="E49" s="11" t="s">
        <v>94</v>
      </c>
      <c r="F49" s="28">
        <v>5</v>
      </c>
      <c r="G49" s="53"/>
      <c r="H49" s="30">
        <v>7800</v>
      </c>
      <c r="I49" s="31">
        <f t="shared" si="0"/>
        <v>0</v>
      </c>
    </row>
    <row r="50" spans="1:9" x14ac:dyDescent="0.2">
      <c r="A50" s="27" t="s">
        <v>22</v>
      </c>
      <c r="B50" s="9" t="s">
        <v>95</v>
      </c>
      <c r="C50" s="6" t="s">
        <v>24</v>
      </c>
      <c r="D50" s="10" t="s">
        <v>96</v>
      </c>
      <c r="E50" s="11" t="s">
        <v>52</v>
      </c>
      <c r="F50" s="28">
        <v>4</v>
      </c>
      <c r="G50" s="53"/>
      <c r="H50" s="30">
        <v>78000</v>
      </c>
      <c r="I50" s="31">
        <f t="shared" si="0"/>
        <v>0</v>
      </c>
    </row>
    <row r="51" spans="1:9" ht="25.5" x14ac:dyDescent="0.2">
      <c r="A51" s="27" t="s">
        <v>22</v>
      </c>
      <c r="B51" s="9" t="s">
        <v>97</v>
      </c>
      <c r="C51" s="6" t="s">
        <v>24</v>
      </c>
      <c r="D51" s="10" t="s">
        <v>98</v>
      </c>
      <c r="E51" s="11" t="s">
        <v>52</v>
      </c>
      <c r="F51" s="28">
        <v>10</v>
      </c>
      <c r="G51" s="53"/>
      <c r="H51" s="30">
        <v>54000</v>
      </c>
      <c r="I51" s="31">
        <f t="shared" si="0"/>
        <v>0</v>
      </c>
    </row>
    <row r="52" spans="1:9" x14ac:dyDescent="0.2">
      <c r="A52" s="27" t="s">
        <v>22</v>
      </c>
      <c r="B52" s="9" t="s">
        <v>99</v>
      </c>
      <c r="C52" s="6" t="s">
        <v>24</v>
      </c>
      <c r="D52" s="10" t="s">
        <v>100</v>
      </c>
      <c r="E52" s="11" t="s">
        <v>82</v>
      </c>
      <c r="F52" s="28">
        <v>5</v>
      </c>
      <c r="G52" s="53"/>
      <c r="H52" s="30">
        <v>24000</v>
      </c>
      <c r="I52" s="31">
        <f t="shared" si="0"/>
        <v>0</v>
      </c>
    </row>
    <row r="53" spans="1:9" ht="25.5" x14ac:dyDescent="0.2">
      <c r="A53" s="27" t="s">
        <v>22</v>
      </c>
      <c r="B53" s="9" t="s">
        <v>102</v>
      </c>
      <c r="C53" s="6" t="s">
        <v>24</v>
      </c>
      <c r="D53" s="10" t="s">
        <v>103</v>
      </c>
      <c r="E53" s="11" t="s">
        <v>82</v>
      </c>
      <c r="F53" s="28">
        <v>10</v>
      </c>
      <c r="G53" s="53"/>
      <c r="H53" s="30">
        <v>4920</v>
      </c>
      <c r="I53" s="31">
        <f t="shared" si="0"/>
        <v>0</v>
      </c>
    </row>
    <row r="54" spans="1:9" ht="12.75" customHeight="1" x14ac:dyDescent="0.2">
      <c r="A54" s="33" t="s">
        <v>28</v>
      </c>
      <c r="D54" s="34" t="s">
        <v>104</v>
      </c>
      <c r="F54" s="28"/>
      <c r="G54" s="53"/>
      <c r="H54" s="30">
        <v>0</v>
      </c>
      <c r="I54" s="31">
        <f t="shared" si="0"/>
        <v>0</v>
      </c>
    </row>
    <row r="55" spans="1:9" ht="25.5" x14ac:dyDescent="0.2">
      <c r="A55" s="27" t="s">
        <v>22</v>
      </c>
      <c r="B55" s="9" t="s">
        <v>102</v>
      </c>
      <c r="C55" s="6" t="s">
        <v>10</v>
      </c>
      <c r="D55" s="10" t="s">
        <v>106</v>
      </c>
      <c r="E55" s="11" t="s">
        <v>82</v>
      </c>
      <c r="F55" s="28">
        <v>10</v>
      </c>
      <c r="G55" s="53"/>
      <c r="H55" s="30">
        <v>1500</v>
      </c>
      <c r="I55" s="31">
        <f t="shared" si="0"/>
        <v>0</v>
      </c>
    </row>
    <row r="56" spans="1:9" ht="25.5" x14ac:dyDescent="0.2">
      <c r="A56" s="27" t="s">
        <v>22</v>
      </c>
      <c r="B56" s="9" t="s">
        <v>102</v>
      </c>
      <c r="C56" s="6" t="s">
        <v>7</v>
      </c>
      <c r="D56" s="10" t="s">
        <v>107</v>
      </c>
      <c r="E56" s="11" t="s">
        <v>52</v>
      </c>
      <c r="F56" s="28">
        <v>5</v>
      </c>
      <c r="G56" s="53"/>
      <c r="H56" s="30">
        <v>6600</v>
      </c>
      <c r="I56" s="31">
        <f t="shared" si="0"/>
        <v>0</v>
      </c>
    </row>
    <row r="57" spans="1:9" ht="25.5" x14ac:dyDescent="0.2">
      <c r="A57" s="27" t="s">
        <v>22</v>
      </c>
      <c r="B57" s="9" t="s">
        <v>108</v>
      </c>
      <c r="C57" s="6" t="s">
        <v>24</v>
      </c>
      <c r="D57" s="10" t="s">
        <v>109</v>
      </c>
      <c r="E57" s="11" t="s">
        <v>52</v>
      </c>
      <c r="F57" s="28">
        <v>3</v>
      </c>
      <c r="G57" s="53"/>
      <c r="H57" s="30">
        <v>13200</v>
      </c>
      <c r="I57" s="31">
        <f t="shared" si="0"/>
        <v>0</v>
      </c>
    </row>
    <row r="58" spans="1:9" x14ac:dyDescent="0.2">
      <c r="A58" s="27" t="s">
        <v>22</v>
      </c>
      <c r="B58" s="9" t="s">
        <v>110</v>
      </c>
      <c r="C58" s="6" t="s">
        <v>24</v>
      </c>
      <c r="D58" s="10" t="s">
        <v>111</v>
      </c>
      <c r="E58" s="11" t="s">
        <v>94</v>
      </c>
      <c r="F58" s="28">
        <v>5</v>
      </c>
      <c r="G58" s="53"/>
      <c r="H58" s="30">
        <v>12000</v>
      </c>
      <c r="I58" s="31">
        <f t="shared" si="0"/>
        <v>0</v>
      </c>
    </row>
    <row r="59" spans="1:9" x14ac:dyDescent="0.2">
      <c r="A59" s="27" t="s">
        <v>22</v>
      </c>
      <c r="B59" s="9" t="s">
        <v>113</v>
      </c>
      <c r="C59" s="6" t="s">
        <v>24</v>
      </c>
      <c r="D59" s="10" t="s">
        <v>114</v>
      </c>
      <c r="E59" s="11" t="s">
        <v>52</v>
      </c>
      <c r="F59" s="28">
        <v>2</v>
      </c>
      <c r="G59" s="53"/>
      <c r="H59" s="30">
        <v>12000</v>
      </c>
      <c r="I59" s="31">
        <f t="shared" si="0"/>
        <v>0</v>
      </c>
    </row>
    <row r="60" spans="1:9" x14ac:dyDescent="0.2">
      <c r="A60" s="27" t="s">
        <v>22</v>
      </c>
      <c r="B60" s="9" t="s">
        <v>116</v>
      </c>
      <c r="C60" s="6" t="s">
        <v>24</v>
      </c>
      <c r="D60" s="10" t="s">
        <v>117</v>
      </c>
      <c r="E60" s="11" t="s">
        <v>94</v>
      </c>
      <c r="F60" s="28">
        <v>10</v>
      </c>
      <c r="G60" s="53"/>
      <c r="H60" s="30">
        <v>11400</v>
      </c>
      <c r="I60" s="31">
        <f t="shared" si="0"/>
        <v>0</v>
      </c>
    </row>
    <row r="61" spans="1:9" x14ac:dyDescent="0.2">
      <c r="A61" s="27" t="s">
        <v>22</v>
      </c>
      <c r="B61" s="9" t="s">
        <v>119</v>
      </c>
      <c r="C61" s="6" t="s">
        <v>24</v>
      </c>
      <c r="D61" s="10" t="s">
        <v>120</v>
      </c>
      <c r="E61" s="11" t="s">
        <v>52</v>
      </c>
      <c r="F61" s="28">
        <v>10</v>
      </c>
      <c r="G61" s="53"/>
      <c r="H61" s="30">
        <v>48000</v>
      </c>
      <c r="I61" s="31">
        <f t="shared" si="0"/>
        <v>0</v>
      </c>
    </row>
    <row r="62" spans="1:9" ht="12.75" customHeight="1" x14ac:dyDescent="0.2">
      <c r="A62" s="13" t="s">
        <v>27</v>
      </c>
      <c r="D62" s="14" t="s">
        <v>121</v>
      </c>
      <c r="F62" s="28"/>
      <c r="G62" s="53"/>
      <c r="H62" s="30">
        <v>0</v>
      </c>
      <c r="I62" s="31">
        <f t="shared" si="0"/>
        <v>0</v>
      </c>
    </row>
    <row r="63" spans="1:9" ht="25.5" x14ac:dyDescent="0.2">
      <c r="A63" s="27" t="s">
        <v>22</v>
      </c>
      <c r="B63" s="9" t="s">
        <v>123</v>
      </c>
      <c r="C63" s="6" t="s">
        <v>24</v>
      </c>
      <c r="D63" s="10" t="s">
        <v>1625</v>
      </c>
      <c r="E63" s="11" t="s">
        <v>52</v>
      </c>
      <c r="F63" s="28">
        <v>10</v>
      </c>
      <c r="G63" s="53"/>
      <c r="H63" s="30">
        <v>42000</v>
      </c>
      <c r="I63" s="31">
        <f t="shared" si="0"/>
        <v>0</v>
      </c>
    </row>
    <row r="64" spans="1:9" ht="12.75" customHeight="1" x14ac:dyDescent="0.2">
      <c r="A64" s="5" t="s">
        <v>20</v>
      </c>
      <c r="B64" s="35" t="s">
        <v>10</v>
      </c>
      <c r="C64" s="36"/>
      <c r="D64" s="37" t="s">
        <v>126</v>
      </c>
      <c r="E64" s="36"/>
      <c r="F64" s="38"/>
      <c r="G64" s="54"/>
      <c r="H64" s="39"/>
      <c r="I64" s="26">
        <f>SUM(I65:I205)</f>
        <v>0</v>
      </c>
    </row>
    <row r="65" spans="1:9" x14ac:dyDescent="0.2">
      <c r="A65" s="27" t="s">
        <v>22</v>
      </c>
      <c r="B65" s="9" t="s">
        <v>127</v>
      </c>
      <c r="C65" s="6" t="s">
        <v>24</v>
      </c>
      <c r="D65" s="10" t="s">
        <v>128</v>
      </c>
      <c r="E65" s="11" t="s">
        <v>129</v>
      </c>
      <c r="F65" s="28">
        <v>6.1525047599502694</v>
      </c>
      <c r="G65" s="53"/>
      <c r="H65" s="30">
        <v>2.52</v>
      </c>
      <c r="I65" s="31">
        <f t="shared" ref="I65:I128" si="1">F65*G65</f>
        <v>0</v>
      </c>
    </row>
    <row r="66" spans="1:9" x14ac:dyDescent="0.2">
      <c r="A66" s="27" t="s">
        <v>22</v>
      </c>
      <c r="B66" s="9" t="s">
        <v>131</v>
      </c>
      <c r="C66" s="6" t="s">
        <v>24</v>
      </c>
      <c r="D66" s="10" t="s">
        <v>132</v>
      </c>
      <c r="E66" s="11" t="s">
        <v>129</v>
      </c>
      <c r="F66" s="28">
        <v>83.075616756872705</v>
      </c>
      <c r="G66" s="53"/>
      <c r="H66" s="30">
        <v>117.6</v>
      </c>
      <c r="I66" s="31">
        <f t="shared" si="1"/>
        <v>0</v>
      </c>
    </row>
    <row r="67" spans="1:9" x14ac:dyDescent="0.2">
      <c r="A67" s="27" t="s">
        <v>22</v>
      </c>
      <c r="B67" s="9" t="s">
        <v>134</v>
      </c>
      <c r="C67" s="6" t="s">
        <v>24</v>
      </c>
      <c r="D67" s="10" t="s">
        <v>135</v>
      </c>
      <c r="E67" s="11" t="s">
        <v>129</v>
      </c>
      <c r="F67" s="28">
        <v>9.7736019713967881</v>
      </c>
      <c r="G67" s="53"/>
      <c r="H67" s="30">
        <v>39.6</v>
      </c>
      <c r="I67" s="31">
        <f t="shared" si="1"/>
        <v>0</v>
      </c>
    </row>
    <row r="68" spans="1:9" ht="25.5" x14ac:dyDescent="0.2">
      <c r="A68" s="27" t="s">
        <v>22</v>
      </c>
      <c r="B68" s="9" t="s">
        <v>137</v>
      </c>
      <c r="C68" s="6" t="s">
        <v>24</v>
      </c>
      <c r="D68" s="10" t="s">
        <v>138</v>
      </c>
      <c r="E68" s="11" t="s">
        <v>94</v>
      </c>
      <c r="F68" s="28">
        <v>15</v>
      </c>
      <c r="G68" s="53"/>
      <c r="H68" s="30">
        <v>2424</v>
      </c>
      <c r="I68" s="31">
        <f t="shared" si="1"/>
        <v>0</v>
      </c>
    </row>
    <row r="69" spans="1:9" ht="12.75" customHeight="1" x14ac:dyDescent="0.2">
      <c r="A69" s="13" t="s">
        <v>27</v>
      </c>
      <c r="D69" s="14" t="s">
        <v>139</v>
      </c>
      <c r="F69" s="28"/>
      <c r="G69" s="53"/>
      <c r="H69" s="30">
        <v>0</v>
      </c>
      <c r="I69" s="31">
        <f t="shared" si="1"/>
        <v>0</v>
      </c>
    </row>
    <row r="70" spans="1:9" ht="25.5" x14ac:dyDescent="0.2">
      <c r="A70" s="27" t="s">
        <v>22</v>
      </c>
      <c r="B70" s="9" t="s">
        <v>141</v>
      </c>
      <c r="C70" s="6" t="s">
        <v>24</v>
      </c>
      <c r="D70" s="10" t="s">
        <v>142</v>
      </c>
      <c r="E70" s="11" t="s">
        <v>94</v>
      </c>
      <c r="F70" s="28">
        <v>15</v>
      </c>
      <c r="G70" s="53"/>
      <c r="H70" s="30">
        <v>6840</v>
      </c>
      <c r="I70" s="31">
        <f t="shared" si="1"/>
        <v>0</v>
      </c>
    </row>
    <row r="71" spans="1:9" ht="12.75" customHeight="1" x14ac:dyDescent="0.2">
      <c r="A71" s="13" t="s">
        <v>27</v>
      </c>
      <c r="D71" s="14" t="s">
        <v>139</v>
      </c>
      <c r="F71" s="28"/>
      <c r="G71" s="53"/>
      <c r="H71" s="30">
        <v>0</v>
      </c>
      <c r="I71" s="31">
        <f t="shared" si="1"/>
        <v>0</v>
      </c>
    </row>
    <row r="72" spans="1:9" ht="25.5" x14ac:dyDescent="0.2">
      <c r="A72" s="27" t="s">
        <v>22</v>
      </c>
      <c r="B72" s="9" t="s">
        <v>144</v>
      </c>
      <c r="C72" s="6" t="s">
        <v>24</v>
      </c>
      <c r="D72" s="10" t="s">
        <v>145</v>
      </c>
      <c r="E72" s="11" t="s">
        <v>94</v>
      </c>
      <c r="F72" s="28">
        <v>7</v>
      </c>
      <c r="G72" s="53"/>
      <c r="H72" s="30">
        <v>15360</v>
      </c>
      <c r="I72" s="31">
        <f t="shared" si="1"/>
        <v>0</v>
      </c>
    </row>
    <row r="73" spans="1:9" ht="12.75" customHeight="1" x14ac:dyDescent="0.2">
      <c r="A73" s="13" t="s">
        <v>27</v>
      </c>
      <c r="D73" s="14" t="s">
        <v>139</v>
      </c>
      <c r="F73" s="28"/>
      <c r="G73" s="53"/>
      <c r="H73" s="30">
        <v>0</v>
      </c>
      <c r="I73" s="31">
        <f t="shared" si="1"/>
        <v>0</v>
      </c>
    </row>
    <row r="74" spans="1:9" x14ac:dyDescent="0.2">
      <c r="A74" s="27" t="s">
        <v>22</v>
      </c>
      <c r="B74" s="9" t="s">
        <v>146</v>
      </c>
      <c r="C74" s="6" t="s">
        <v>24</v>
      </c>
      <c r="D74" s="10" t="s">
        <v>147</v>
      </c>
      <c r="E74" s="11" t="s">
        <v>94</v>
      </c>
      <c r="F74" s="28">
        <v>7</v>
      </c>
      <c r="G74" s="53"/>
      <c r="H74" s="30">
        <v>968.4</v>
      </c>
      <c r="I74" s="31">
        <f t="shared" si="1"/>
        <v>0</v>
      </c>
    </row>
    <row r="75" spans="1:9" x14ac:dyDescent="0.2">
      <c r="A75" s="27" t="s">
        <v>22</v>
      </c>
      <c r="B75" s="9" t="s">
        <v>149</v>
      </c>
      <c r="C75" s="6" t="s">
        <v>24</v>
      </c>
      <c r="D75" s="10" t="s">
        <v>150</v>
      </c>
      <c r="E75" s="11" t="s">
        <v>94</v>
      </c>
      <c r="F75" s="28">
        <v>6</v>
      </c>
      <c r="G75" s="53"/>
      <c r="H75" s="30">
        <v>1932</v>
      </c>
      <c r="I75" s="31">
        <f t="shared" si="1"/>
        <v>0</v>
      </c>
    </row>
    <row r="76" spans="1:9" x14ac:dyDescent="0.2">
      <c r="A76" s="27" t="s">
        <v>22</v>
      </c>
      <c r="B76" s="9" t="s">
        <v>151</v>
      </c>
      <c r="C76" s="6" t="s">
        <v>24</v>
      </c>
      <c r="D76" s="10" t="s">
        <v>152</v>
      </c>
      <c r="E76" s="11" t="s">
        <v>94</v>
      </c>
      <c r="F76" s="28">
        <v>4</v>
      </c>
      <c r="G76" s="53"/>
      <c r="H76" s="30">
        <v>5568</v>
      </c>
      <c r="I76" s="31">
        <f t="shared" si="1"/>
        <v>0</v>
      </c>
    </row>
    <row r="77" spans="1:9" ht="25.5" x14ac:dyDescent="0.2">
      <c r="A77" s="27" t="s">
        <v>22</v>
      </c>
      <c r="B77" s="9" t="s">
        <v>153</v>
      </c>
      <c r="C77" s="6" t="s">
        <v>24</v>
      </c>
      <c r="D77" s="10" t="s">
        <v>154</v>
      </c>
      <c r="E77" s="11" t="s">
        <v>26</v>
      </c>
      <c r="F77" s="28">
        <v>1.6611762851865728</v>
      </c>
      <c r="G77" s="53"/>
      <c r="H77" s="30">
        <v>862.8</v>
      </c>
      <c r="I77" s="31">
        <f t="shared" si="1"/>
        <v>0</v>
      </c>
    </row>
    <row r="78" spans="1:9" ht="25.5" x14ac:dyDescent="0.2">
      <c r="A78" s="27" t="s">
        <v>22</v>
      </c>
      <c r="B78" s="9" t="s">
        <v>156</v>
      </c>
      <c r="C78" s="6" t="s">
        <v>24</v>
      </c>
      <c r="D78" s="10" t="s">
        <v>157</v>
      </c>
      <c r="E78" s="11" t="s">
        <v>26</v>
      </c>
      <c r="F78" s="28">
        <v>9.2287571399254045</v>
      </c>
      <c r="G78" s="53"/>
      <c r="H78" s="30">
        <v>1161.5999999999999</v>
      </c>
      <c r="I78" s="31">
        <f t="shared" si="1"/>
        <v>0</v>
      </c>
    </row>
    <row r="79" spans="1:9" ht="25.5" x14ac:dyDescent="0.2">
      <c r="A79" s="27" t="s">
        <v>22</v>
      </c>
      <c r="B79" s="9" t="s">
        <v>158</v>
      </c>
      <c r="C79" s="6" t="s">
        <v>24</v>
      </c>
      <c r="D79" s="10" t="s">
        <v>159</v>
      </c>
      <c r="E79" s="11" t="s">
        <v>26</v>
      </c>
      <c r="F79" s="28">
        <v>92.595196637251561</v>
      </c>
      <c r="G79" s="53"/>
      <c r="H79" s="30">
        <v>1248</v>
      </c>
      <c r="I79" s="31">
        <f t="shared" si="1"/>
        <v>0</v>
      </c>
    </row>
    <row r="80" spans="1:9" ht="25.5" x14ac:dyDescent="0.2">
      <c r="A80" s="27" t="s">
        <v>22</v>
      </c>
      <c r="B80" s="9" t="s">
        <v>160</v>
      </c>
      <c r="C80" s="6" t="s">
        <v>24</v>
      </c>
      <c r="D80" s="10" t="s">
        <v>161</v>
      </c>
      <c r="E80" s="11" t="s">
        <v>26</v>
      </c>
      <c r="F80" s="28">
        <v>149.50586566679155</v>
      </c>
      <c r="G80" s="53"/>
      <c r="H80" s="30">
        <v>1332</v>
      </c>
      <c r="I80" s="31">
        <f t="shared" si="1"/>
        <v>0</v>
      </c>
    </row>
    <row r="81" spans="1:9" ht="25.5" x14ac:dyDescent="0.2">
      <c r="A81" s="27" t="s">
        <v>22</v>
      </c>
      <c r="B81" s="9" t="s">
        <v>162</v>
      </c>
      <c r="C81" s="6" t="s">
        <v>24</v>
      </c>
      <c r="D81" s="10" t="s">
        <v>163</v>
      </c>
      <c r="E81" s="11" t="s">
        <v>26</v>
      </c>
      <c r="F81" s="28">
        <v>12.950022612100744</v>
      </c>
      <c r="G81" s="53"/>
      <c r="H81" s="30">
        <v>3060</v>
      </c>
      <c r="I81" s="31">
        <f t="shared" si="1"/>
        <v>0</v>
      </c>
    </row>
    <row r="82" spans="1:9" ht="25.5" x14ac:dyDescent="0.2">
      <c r="A82" s="27" t="s">
        <v>22</v>
      </c>
      <c r="B82" s="9" t="s">
        <v>164</v>
      </c>
      <c r="C82" s="6" t="s">
        <v>24</v>
      </c>
      <c r="D82" s="10" t="s">
        <v>165</v>
      </c>
      <c r="E82" s="11" t="s">
        <v>26</v>
      </c>
      <c r="F82" s="28">
        <v>47.548573590845372</v>
      </c>
      <c r="G82" s="53"/>
      <c r="H82" s="30">
        <v>3360</v>
      </c>
      <c r="I82" s="31">
        <f t="shared" si="1"/>
        <v>0</v>
      </c>
    </row>
    <row r="83" spans="1:9" ht="25.5" x14ac:dyDescent="0.2">
      <c r="A83" s="27" t="s">
        <v>22</v>
      </c>
      <c r="B83" s="9" t="s">
        <v>166</v>
      </c>
      <c r="C83" s="6" t="s">
        <v>24</v>
      </c>
      <c r="D83" s="10" t="s">
        <v>167</v>
      </c>
      <c r="E83" s="11" t="s">
        <v>26</v>
      </c>
      <c r="F83" s="28">
        <v>3.0762523799751347</v>
      </c>
      <c r="G83" s="53"/>
      <c r="H83" s="30">
        <v>469.2</v>
      </c>
      <c r="I83" s="31">
        <f t="shared" si="1"/>
        <v>0</v>
      </c>
    </row>
    <row r="84" spans="1:9" ht="25.5" x14ac:dyDescent="0.2">
      <c r="A84" s="27" t="s">
        <v>22</v>
      </c>
      <c r="B84" s="9" t="s">
        <v>168</v>
      </c>
      <c r="C84" s="6" t="s">
        <v>24</v>
      </c>
      <c r="D84" s="10" t="s">
        <v>169</v>
      </c>
      <c r="E84" s="11" t="s">
        <v>26</v>
      </c>
      <c r="F84" s="28">
        <v>48.203404922928961</v>
      </c>
      <c r="G84" s="53"/>
      <c r="H84" s="30">
        <v>801.6</v>
      </c>
      <c r="I84" s="31">
        <f t="shared" si="1"/>
        <v>0</v>
      </c>
    </row>
    <row r="85" spans="1:9" x14ac:dyDescent="0.2">
      <c r="A85" s="27" t="s">
        <v>22</v>
      </c>
      <c r="B85" s="9" t="s">
        <v>170</v>
      </c>
      <c r="C85" s="6" t="s">
        <v>24</v>
      </c>
      <c r="D85" s="10" t="s">
        <v>171</v>
      </c>
      <c r="E85" s="11" t="s">
        <v>26</v>
      </c>
      <c r="F85" s="28">
        <v>1.5381261899875673</v>
      </c>
      <c r="G85" s="53"/>
      <c r="H85" s="30">
        <v>1168.8</v>
      </c>
      <c r="I85" s="31">
        <f t="shared" si="1"/>
        <v>0</v>
      </c>
    </row>
    <row r="86" spans="1:9" ht="25.5" x14ac:dyDescent="0.2">
      <c r="A86" s="27" t="s">
        <v>22</v>
      </c>
      <c r="B86" s="9" t="s">
        <v>172</v>
      </c>
      <c r="C86" s="6" t="s">
        <v>24</v>
      </c>
      <c r="D86" s="10" t="s">
        <v>173</v>
      </c>
      <c r="E86" s="11" t="s">
        <v>26</v>
      </c>
      <c r="F86" s="28">
        <v>1.5381261899875673</v>
      </c>
      <c r="G86" s="53"/>
      <c r="H86" s="30">
        <v>1194</v>
      </c>
      <c r="I86" s="31">
        <f t="shared" si="1"/>
        <v>0</v>
      </c>
    </row>
    <row r="87" spans="1:9" ht="25.5" x14ac:dyDescent="0.2">
      <c r="A87" s="27" t="s">
        <v>22</v>
      </c>
      <c r="B87" s="9" t="s">
        <v>174</v>
      </c>
      <c r="C87" s="6" t="s">
        <v>24</v>
      </c>
      <c r="D87" s="10" t="s">
        <v>175</v>
      </c>
      <c r="E87" s="11" t="s">
        <v>26</v>
      </c>
      <c r="F87" s="28">
        <v>20.6108909458334</v>
      </c>
      <c r="G87" s="53"/>
      <c r="H87" s="30">
        <v>1560</v>
      </c>
      <c r="I87" s="31">
        <f t="shared" si="1"/>
        <v>0</v>
      </c>
    </row>
    <row r="88" spans="1:9" ht="25.5" x14ac:dyDescent="0.2">
      <c r="A88" s="27" t="s">
        <v>22</v>
      </c>
      <c r="B88" s="9" t="s">
        <v>176</v>
      </c>
      <c r="C88" s="6" t="s">
        <v>24</v>
      </c>
      <c r="D88" s="10" t="s">
        <v>177</v>
      </c>
      <c r="E88" s="11" t="s">
        <v>129</v>
      </c>
      <c r="F88" s="28">
        <v>53.834416649564858</v>
      </c>
      <c r="G88" s="53"/>
      <c r="H88" s="30">
        <v>177.6</v>
      </c>
      <c r="I88" s="31">
        <f t="shared" si="1"/>
        <v>0</v>
      </c>
    </row>
    <row r="89" spans="1:9" ht="25.5" x14ac:dyDescent="0.2">
      <c r="A89" s="27" t="s">
        <v>22</v>
      </c>
      <c r="B89" s="9" t="s">
        <v>179</v>
      </c>
      <c r="C89" s="6" t="s">
        <v>24</v>
      </c>
      <c r="D89" s="10" t="s">
        <v>180</v>
      </c>
      <c r="E89" s="11" t="s">
        <v>26</v>
      </c>
      <c r="F89" s="28">
        <v>73.830057119403236</v>
      </c>
      <c r="G89" s="53"/>
      <c r="H89" s="30">
        <v>348</v>
      </c>
      <c r="I89" s="31">
        <f t="shared" si="1"/>
        <v>0</v>
      </c>
    </row>
    <row r="90" spans="1:9" ht="25.5" x14ac:dyDescent="0.2">
      <c r="A90" s="27" t="s">
        <v>22</v>
      </c>
      <c r="B90" s="9" t="s">
        <v>181</v>
      </c>
      <c r="C90" s="6" t="s">
        <v>24</v>
      </c>
      <c r="D90" s="10" t="s">
        <v>182</v>
      </c>
      <c r="E90" s="11" t="s">
        <v>26</v>
      </c>
      <c r="F90" s="28">
        <v>14.212285995485122</v>
      </c>
      <c r="G90" s="53"/>
      <c r="H90" s="30">
        <v>342</v>
      </c>
      <c r="I90" s="31">
        <f t="shared" si="1"/>
        <v>0</v>
      </c>
    </row>
    <row r="91" spans="1:9" ht="25.5" x14ac:dyDescent="0.2">
      <c r="A91" s="27" t="s">
        <v>22</v>
      </c>
      <c r="B91" s="9" t="s">
        <v>183</v>
      </c>
      <c r="C91" s="6" t="s">
        <v>24</v>
      </c>
      <c r="D91" s="10" t="s">
        <v>184</v>
      </c>
      <c r="E91" s="11" t="s">
        <v>26</v>
      </c>
      <c r="F91" s="28">
        <v>11.997384281903026</v>
      </c>
      <c r="G91" s="53"/>
      <c r="H91" s="30">
        <v>342</v>
      </c>
      <c r="I91" s="31">
        <f t="shared" si="1"/>
        <v>0</v>
      </c>
    </row>
    <row r="92" spans="1:9" ht="25.5" x14ac:dyDescent="0.2">
      <c r="A92" s="27" t="s">
        <v>22</v>
      </c>
      <c r="B92" s="9" t="s">
        <v>185</v>
      </c>
      <c r="C92" s="6" t="s">
        <v>24</v>
      </c>
      <c r="D92" s="10" t="s">
        <v>186</v>
      </c>
      <c r="E92" s="11" t="s">
        <v>26</v>
      </c>
      <c r="F92" s="28">
        <v>215.33766659825943</v>
      </c>
      <c r="G92" s="53"/>
      <c r="H92" s="30">
        <v>596.4</v>
      </c>
      <c r="I92" s="31">
        <f t="shared" si="1"/>
        <v>0</v>
      </c>
    </row>
    <row r="93" spans="1:9" ht="25.5" x14ac:dyDescent="0.2">
      <c r="A93" s="27" t="s">
        <v>22</v>
      </c>
      <c r="B93" s="9" t="s">
        <v>187</v>
      </c>
      <c r="C93" s="6" t="s">
        <v>24</v>
      </c>
      <c r="D93" s="10" t="s">
        <v>188</v>
      </c>
      <c r="E93" s="11" t="s">
        <v>26</v>
      </c>
      <c r="F93" s="28">
        <v>1362.9643794717831</v>
      </c>
      <c r="G93" s="53"/>
      <c r="H93" s="30">
        <v>669.6</v>
      </c>
      <c r="I93" s="31">
        <f t="shared" si="1"/>
        <v>0</v>
      </c>
    </row>
    <row r="94" spans="1:9" ht="25.5" x14ac:dyDescent="0.2">
      <c r="A94" s="27" t="s">
        <v>22</v>
      </c>
      <c r="B94" s="9" t="s">
        <v>189</v>
      </c>
      <c r="C94" s="6" t="s">
        <v>24</v>
      </c>
      <c r="D94" s="10" t="s">
        <v>190</v>
      </c>
      <c r="E94" s="11" t="s">
        <v>26</v>
      </c>
      <c r="F94" s="28">
        <v>15.381261899875673</v>
      </c>
      <c r="G94" s="53"/>
      <c r="H94" s="30">
        <v>837.6</v>
      </c>
      <c r="I94" s="31">
        <f t="shared" si="1"/>
        <v>0</v>
      </c>
    </row>
    <row r="95" spans="1:9" ht="25.5" x14ac:dyDescent="0.2">
      <c r="A95" s="27" t="s">
        <v>22</v>
      </c>
      <c r="B95" s="9" t="s">
        <v>191</v>
      </c>
      <c r="C95" s="6" t="s">
        <v>24</v>
      </c>
      <c r="D95" s="10" t="s">
        <v>192</v>
      </c>
      <c r="E95" s="11" t="s">
        <v>26</v>
      </c>
      <c r="F95" s="28">
        <v>12.305009519900539</v>
      </c>
      <c r="G95" s="53"/>
      <c r="H95" s="30">
        <v>867.6</v>
      </c>
      <c r="I95" s="31">
        <f t="shared" si="1"/>
        <v>0</v>
      </c>
    </row>
    <row r="96" spans="1:9" ht="25.5" x14ac:dyDescent="0.2">
      <c r="A96" s="27" t="s">
        <v>22</v>
      </c>
      <c r="B96" s="9" t="s">
        <v>193</v>
      </c>
      <c r="C96" s="6" t="s">
        <v>24</v>
      </c>
      <c r="D96" s="10" t="s">
        <v>194</v>
      </c>
      <c r="E96" s="11" t="s">
        <v>26</v>
      </c>
      <c r="F96" s="28">
        <v>156.88887137873186</v>
      </c>
      <c r="G96" s="53"/>
      <c r="H96" s="30">
        <v>976.8</v>
      </c>
      <c r="I96" s="31">
        <f t="shared" si="1"/>
        <v>0</v>
      </c>
    </row>
    <row r="97" spans="1:9" ht="25.5" x14ac:dyDescent="0.2">
      <c r="A97" s="27" t="s">
        <v>22</v>
      </c>
      <c r="B97" s="9" t="s">
        <v>195</v>
      </c>
      <c r="C97" s="6" t="s">
        <v>24</v>
      </c>
      <c r="D97" s="10" t="s">
        <v>196</v>
      </c>
      <c r="E97" s="11" t="s">
        <v>26</v>
      </c>
      <c r="F97" s="28">
        <v>477.12674413414334</v>
      </c>
      <c r="G97" s="53"/>
      <c r="H97" s="30">
        <v>1066.8</v>
      </c>
      <c r="I97" s="31">
        <f t="shared" si="1"/>
        <v>0</v>
      </c>
    </row>
    <row r="98" spans="1:9" ht="25.5" x14ac:dyDescent="0.2">
      <c r="A98" s="27" t="s">
        <v>22</v>
      </c>
      <c r="B98" s="9" t="s">
        <v>198</v>
      </c>
      <c r="C98" s="6" t="s">
        <v>24</v>
      </c>
      <c r="D98" s="10" t="s">
        <v>199</v>
      </c>
      <c r="E98" s="11" t="s">
        <v>26</v>
      </c>
      <c r="F98" s="28">
        <v>94.354353431864595</v>
      </c>
      <c r="G98" s="53"/>
      <c r="H98" s="30">
        <v>2016</v>
      </c>
      <c r="I98" s="31">
        <f t="shared" si="1"/>
        <v>0</v>
      </c>
    </row>
    <row r="99" spans="1:9" ht="25.5" x14ac:dyDescent="0.2">
      <c r="A99" s="27" t="s">
        <v>22</v>
      </c>
      <c r="B99" s="9" t="s">
        <v>201</v>
      </c>
      <c r="C99" s="6" t="s">
        <v>24</v>
      </c>
      <c r="D99" s="10" t="s">
        <v>202</v>
      </c>
      <c r="E99" s="11" t="s">
        <v>26</v>
      </c>
      <c r="F99" s="28">
        <v>141.50760947885618</v>
      </c>
      <c r="G99" s="53"/>
      <c r="H99" s="30">
        <v>1194</v>
      </c>
      <c r="I99" s="31">
        <f t="shared" si="1"/>
        <v>0</v>
      </c>
    </row>
    <row r="100" spans="1:9" x14ac:dyDescent="0.2">
      <c r="A100" s="27" t="s">
        <v>22</v>
      </c>
      <c r="B100" s="9" t="s">
        <v>203</v>
      </c>
      <c r="C100" s="6" t="s">
        <v>24</v>
      </c>
      <c r="D100" s="10" t="s">
        <v>204</v>
      </c>
      <c r="E100" s="11" t="s">
        <v>205</v>
      </c>
      <c r="F100" s="28">
        <v>8.3058814259328635</v>
      </c>
      <c r="G100" s="53"/>
      <c r="H100" s="30">
        <v>58.8</v>
      </c>
      <c r="I100" s="31">
        <f t="shared" si="1"/>
        <v>0</v>
      </c>
    </row>
    <row r="101" spans="1:9" ht="25.5" x14ac:dyDescent="0.2">
      <c r="A101" s="27" t="s">
        <v>22</v>
      </c>
      <c r="B101" s="9" t="s">
        <v>206</v>
      </c>
      <c r="C101" s="6" t="s">
        <v>24</v>
      </c>
      <c r="D101" s="10" t="s">
        <v>207</v>
      </c>
      <c r="E101" s="11" t="s">
        <v>205</v>
      </c>
      <c r="F101" s="28">
        <v>216.32206735985147</v>
      </c>
      <c r="G101" s="53"/>
      <c r="H101" s="30">
        <v>128.4</v>
      </c>
      <c r="I101" s="31">
        <f t="shared" si="1"/>
        <v>0</v>
      </c>
    </row>
    <row r="102" spans="1:9" ht="25.5" x14ac:dyDescent="0.2">
      <c r="A102" s="27" t="s">
        <v>22</v>
      </c>
      <c r="B102" s="9" t="s">
        <v>208</v>
      </c>
      <c r="C102" s="6" t="s">
        <v>24</v>
      </c>
      <c r="D102" s="10" t="s">
        <v>209</v>
      </c>
      <c r="E102" s="11" t="s">
        <v>205</v>
      </c>
      <c r="F102" s="28">
        <v>79.182736260559963</v>
      </c>
      <c r="G102" s="53"/>
      <c r="H102" s="30">
        <v>132</v>
      </c>
      <c r="I102" s="31">
        <f t="shared" si="1"/>
        <v>0</v>
      </c>
    </row>
    <row r="103" spans="1:9" x14ac:dyDescent="0.2">
      <c r="A103" s="27" t="s">
        <v>22</v>
      </c>
      <c r="B103" s="9" t="s">
        <v>210</v>
      </c>
      <c r="C103" s="6" t="s">
        <v>24</v>
      </c>
      <c r="D103" s="10" t="s">
        <v>211</v>
      </c>
      <c r="E103" s="11" t="s">
        <v>129</v>
      </c>
      <c r="F103" s="28">
        <v>1334.1706571952159</v>
      </c>
      <c r="G103" s="53"/>
      <c r="H103" s="30">
        <v>51.6</v>
      </c>
      <c r="I103" s="31">
        <f t="shared" si="1"/>
        <v>0</v>
      </c>
    </row>
    <row r="104" spans="1:9" x14ac:dyDescent="0.2">
      <c r="A104" s="27" t="s">
        <v>22</v>
      </c>
      <c r="B104" s="9" t="s">
        <v>213</v>
      </c>
      <c r="C104" s="6" t="s">
        <v>24</v>
      </c>
      <c r="D104" s="10" t="s">
        <v>214</v>
      </c>
      <c r="E104" s="11" t="s">
        <v>26</v>
      </c>
      <c r="F104" s="28">
        <v>19.995640469838374</v>
      </c>
      <c r="G104" s="53"/>
      <c r="H104" s="30">
        <v>1728</v>
      </c>
      <c r="I104" s="31">
        <f t="shared" si="1"/>
        <v>0</v>
      </c>
    </row>
    <row r="105" spans="1:9" ht="25.5" x14ac:dyDescent="0.2">
      <c r="A105" s="27" t="s">
        <v>22</v>
      </c>
      <c r="B105" s="9" t="s">
        <v>215</v>
      </c>
      <c r="C105" s="6" t="s">
        <v>24</v>
      </c>
      <c r="D105" s="10" t="s">
        <v>216</v>
      </c>
      <c r="E105" s="11" t="s">
        <v>26</v>
      </c>
      <c r="F105" s="28">
        <v>137.87763167048553</v>
      </c>
      <c r="G105" s="53"/>
      <c r="H105" s="30">
        <v>1728</v>
      </c>
      <c r="I105" s="31">
        <f t="shared" si="1"/>
        <v>0</v>
      </c>
    </row>
    <row r="106" spans="1:9" ht="25.5" x14ac:dyDescent="0.2">
      <c r="A106" s="27" t="s">
        <v>22</v>
      </c>
      <c r="B106" s="9" t="s">
        <v>217</v>
      </c>
      <c r="C106" s="6" t="s">
        <v>24</v>
      </c>
      <c r="D106" s="10" t="s">
        <v>218</v>
      </c>
      <c r="E106" s="11" t="s">
        <v>26</v>
      </c>
      <c r="F106" s="28">
        <v>4.3682783795646909</v>
      </c>
      <c r="G106" s="53"/>
      <c r="H106" s="30">
        <v>1908</v>
      </c>
      <c r="I106" s="31">
        <f t="shared" si="1"/>
        <v>0</v>
      </c>
    </row>
    <row r="107" spans="1:9" ht="25.5" x14ac:dyDescent="0.2">
      <c r="A107" s="27" t="s">
        <v>22</v>
      </c>
      <c r="B107" s="9" t="s">
        <v>219</v>
      </c>
      <c r="C107" s="6" t="s">
        <v>24</v>
      </c>
      <c r="D107" s="10" t="s">
        <v>220</v>
      </c>
      <c r="E107" s="11" t="s">
        <v>26</v>
      </c>
      <c r="F107" s="28">
        <v>11.628233996306008</v>
      </c>
      <c r="G107" s="53"/>
      <c r="H107" s="30">
        <v>2004</v>
      </c>
      <c r="I107" s="31">
        <f t="shared" si="1"/>
        <v>0</v>
      </c>
    </row>
    <row r="108" spans="1:9" ht="25.5" x14ac:dyDescent="0.2">
      <c r="A108" s="27" t="s">
        <v>22</v>
      </c>
      <c r="B108" s="9" t="s">
        <v>221</v>
      </c>
      <c r="C108" s="6" t="s">
        <v>24</v>
      </c>
      <c r="D108" s="10" t="s">
        <v>222</v>
      </c>
      <c r="E108" s="11" t="s">
        <v>26</v>
      </c>
      <c r="F108" s="28">
        <v>230.71892849813511</v>
      </c>
      <c r="G108" s="53"/>
      <c r="H108" s="30">
        <v>2064</v>
      </c>
      <c r="I108" s="31">
        <f t="shared" si="1"/>
        <v>0</v>
      </c>
    </row>
    <row r="109" spans="1:9" ht="25.5" x14ac:dyDescent="0.2">
      <c r="A109" s="27" t="s">
        <v>22</v>
      </c>
      <c r="B109" s="9" t="s">
        <v>223</v>
      </c>
      <c r="C109" s="6" t="s">
        <v>24</v>
      </c>
      <c r="D109" s="10" t="s">
        <v>224</v>
      </c>
      <c r="E109" s="11" t="s">
        <v>26</v>
      </c>
      <c r="F109" s="28">
        <v>107.66883329912972</v>
      </c>
      <c r="G109" s="53"/>
      <c r="H109" s="30">
        <v>2136</v>
      </c>
      <c r="I109" s="31">
        <f t="shared" si="1"/>
        <v>0</v>
      </c>
    </row>
    <row r="110" spans="1:9" ht="25.5" x14ac:dyDescent="0.2">
      <c r="A110" s="27" t="s">
        <v>22</v>
      </c>
      <c r="B110" s="9" t="s">
        <v>225</v>
      </c>
      <c r="C110" s="6" t="s">
        <v>24</v>
      </c>
      <c r="D110" s="10" t="s">
        <v>226</v>
      </c>
      <c r="E110" s="11" t="s">
        <v>26</v>
      </c>
      <c r="F110" s="28">
        <v>1728.8538375460257</v>
      </c>
      <c r="G110" s="53"/>
      <c r="H110" s="30">
        <v>2232</v>
      </c>
      <c r="I110" s="31">
        <f t="shared" si="1"/>
        <v>0</v>
      </c>
    </row>
    <row r="111" spans="1:9" ht="25.5" x14ac:dyDescent="0.2">
      <c r="A111" s="27" t="s">
        <v>22</v>
      </c>
      <c r="B111" s="9" t="s">
        <v>227</v>
      </c>
      <c r="C111" s="6" t="s">
        <v>24</v>
      </c>
      <c r="D111" s="10" t="s">
        <v>228</v>
      </c>
      <c r="E111" s="11" t="s">
        <v>205</v>
      </c>
      <c r="F111" s="28">
        <v>7.444530759539826</v>
      </c>
      <c r="G111" s="53"/>
      <c r="H111" s="30">
        <v>127.19999999999999</v>
      </c>
      <c r="I111" s="31">
        <f t="shared" si="1"/>
        <v>0</v>
      </c>
    </row>
    <row r="112" spans="1:9" ht="25.5" x14ac:dyDescent="0.2">
      <c r="A112" s="27" t="s">
        <v>22</v>
      </c>
      <c r="B112" s="9" t="s">
        <v>230</v>
      </c>
      <c r="C112" s="6" t="s">
        <v>24</v>
      </c>
      <c r="D112" s="10" t="s">
        <v>231</v>
      </c>
      <c r="E112" s="11" t="s">
        <v>205</v>
      </c>
      <c r="F112" s="28">
        <v>6.4408036991504831</v>
      </c>
      <c r="G112" s="53"/>
      <c r="H112" s="30">
        <v>2508</v>
      </c>
      <c r="I112" s="31">
        <f t="shared" si="1"/>
        <v>0</v>
      </c>
    </row>
    <row r="113" spans="1:9" x14ac:dyDescent="0.2">
      <c r="A113" s="27" t="s">
        <v>22</v>
      </c>
      <c r="B113" s="9" t="s">
        <v>233</v>
      </c>
      <c r="C113" s="6" t="s">
        <v>24</v>
      </c>
      <c r="D113" s="10" t="s">
        <v>234</v>
      </c>
      <c r="E113" s="11" t="s">
        <v>26</v>
      </c>
      <c r="F113" s="28">
        <v>7.6906309499378365</v>
      </c>
      <c r="G113" s="53"/>
      <c r="H113" s="30">
        <v>160.79999999999998</v>
      </c>
      <c r="I113" s="31">
        <f t="shared" si="1"/>
        <v>0</v>
      </c>
    </row>
    <row r="114" spans="1:9" ht="25.5" x14ac:dyDescent="0.2">
      <c r="A114" s="27" t="s">
        <v>22</v>
      </c>
      <c r="B114" s="9" t="s">
        <v>236</v>
      </c>
      <c r="C114" s="6" t="s">
        <v>24</v>
      </c>
      <c r="D114" s="10" t="s">
        <v>237</v>
      </c>
      <c r="E114" s="11" t="s">
        <v>26</v>
      </c>
      <c r="F114" s="28">
        <v>27.686271419776212</v>
      </c>
      <c r="G114" s="53"/>
      <c r="H114" s="30">
        <v>494.4</v>
      </c>
      <c r="I114" s="31">
        <f t="shared" si="1"/>
        <v>0</v>
      </c>
    </row>
    <row r="115" spans="1:9" x14ac:dyDescent="0.2">
      <c r="A115" s="27" t="s">
        <v>22</v>
      </c>
      <c r="B115" s="9" t="s">
        <v>239</v>
      </c>
      <c r="C115" s="6" t="s">
        <v>24</v>
      </c>
      <c r="D115" s="10" t="s">
        <v>240</v>
      </c>
      <c r="E115" s="11" t="s">
        <v>26</v>
      </c>
      <c r="F115" s="28">
        <v>30.516423609353335</v>
      </c>
      <c r="G115" s="53"/>
      <c r="H115" s="30">
        <v>177.6</v>
      </c>
      <c r="I115" s="31">
        <f t="shared" si="1"/>
        <v>0</v>
      </c>
    </row>
    <row r="116" spans="1:9" ht="25.5" x14ac:dyDescent="0.2">
      <c r="A116" s="27" t="s">
        <v>22</v>
      </c>
      <c r="B116" s="9" t="s">
        <v>243</v>
      </c>
      <c r="C116" s="6" t="s">
        <v>24</v>
      </c>
      <c r="D116" s="10" t="s">
        <v>244</v>
      </c>
      <c r="E116" s="11" t="s">
        <v>26</v>
      </c>
      <c r="F116" s="28">
        <v>74.87598292859478</v>
      </c>
      <c r="G116" s="53"/>
      <c r="H116" s="30">
        <v>177.6</v>
      </c>
      <c r="I116" s="31">
        <f t="shared" si="1"/>
        <v>0</v>
      </c>
    </row>
    <row r="117" spans="1:9" ht="25.5" x14ac:dyDescent="0.2">
      <c r="A117" s="27" t="s">
        <v>22</v>
      </c>
      <c r="B117" s="9" t="s">
        <v>245</v>
      </c>
      <c r="C117" s="6" t="s">
        <v>24</v>
      </c>
      <c r="D117" s="10" t="s">
        <v>246</v>
      </c>
      <c r="E117" s="11" t="s">
        <v>26</v>
      </c>
      <c r="F117" s="28">
        <v>44.359559319241434</v>
      </c>
      <c r="G117" s="53"/>
      <c r="H117" s="30">
        <v>319.2</v>
      </c>
      <c r="I117" s="31">
        <f t="shared" si="1"/>
        <v>0</v>
      </c>
    </row>
    <row r="118" spans="1:9" ht="25.5" x14ac:dyDescent="0.2">
      <c r="A118" s="27" t="s">
        <v>22</v>
      </c>
      <c r="B118" s="9" t="s">
        <v>248</v>
      </c>
      <c r="C118" s="6" t="s">
        <v>24</v>
      </c>
      <c r="D118" s="10" t="s">
        <v>249</v>
      </c>
      <c r="E118" s="11" t="s">
        <v>26</v>
      </c>
      <c r="F118" s="28">
        <v>225.36624935697836</v>
      </c>
      <c r="G118" s="53"/>
      <c r="H118" s="30">
        <v>475.2</v>
      </c>
      <c r="I118" s="31">
        <f t="shared" si="1"/>
        <v>0</v>
      </c>
    </row>
    <row r="119" spans="1:9" ht="25.5" x14ac:dyDescent="0.2">
      <c r="A119" s="27" t="s">
        <v>22</v>
      </c>
      <c r="B119" s="9" t="s">
        <v>251</v>
      </c>
      <c r="C119" s="6" t="s">
        <v>24</v>
      </c>
      <c r="D119" s="10" t="s">
        <v>252</v>
      </c>
      <c r="E119" s="11" t="s">
        <v>26</v>
      </c>
      <c r="F119" s="28">
        <v>1303.4081333954646</v>
      </c>
      <c r="G119" s="53"/>
      <c r="H119" s="30">
        <v>558</v>
      </c>
      <c r="I119" s="31">
        <f t="shared" si="1"/>
        <v>0</v>
      </c>
    </row>
    <row r="120" spans="1:9" ht="25.5" x14ac:dyDescent="0.2">
      <c r="A120" s="27" t="s">
        <v>22</v>
      </c>
      <c r="B120" s="9" t="s">
        <v>253</v>
      </c>
      <c r="C120" s="6" t="s">
        <v>24</v>
      </c>
      <c r="D120" s="10" t="s">
        <v>254</v>
      </c>
      <c r="E120" s="11" t="s">
        <v>26</v>
      </c>
      <c r="F120" s="28">
        <v>135.97035519490095</v>
      </c>
      <c r="G120" s="53"/>
      <c r="H120" s="30">
        <v>387.59999999999997</v>
      </c>
      <c r="I120" s="31">
        <f t="shared" si="1"/>
        <v>0</v>
      </c>
    </row>
    <row r="121" spans="1:9" ht="25.5" x14ac:dyDescent="0.2">
      <c r="A121" s="27" t="s">
        <v>22</v>
      </c>
      <c r="B121" s="9" t="s">
        <v>256</v>
      </c>
      <c r="C121" s="6" t="s">
        <v>24</v>
      </c>
      <c r="D121" s="10" t="s">
        <v>257</v>
      </c>
      <c r="E121" s="11" t="s">
        <v>26</v>
      </c>
      <c r="F121" s="28">
        <v>32.915900465733934</v>
      </c>
      <c r="G121" s="53"/>
      <c r="H121" s="30">
        <v>596.4</v>
      </c>
      <c r="I121" s="31">
        <f t="shared" si="1"/>
        <v>0</v>
      </c>
    </row>
    <row r="122" spans="1:9" ht="25.5" x14ac:dyDescent="0.2">
      <c r="A122" s="27" t="s">
        <v>22</v>
      </c>
      <c r="B122" s="9" t="s">
        <v>259</v>
      </c>
      <c r="C122" s="6" t="s">
        <v>24</v>
      </c>
      <c r="D122" s="10" t="s">
        <v>260</v>
      </c>
      <c r="E122" s="11" t="s">
        <v>26</v>
      </c>
      <c r="F122" s="28">
        <v>304.11831028434182</v>
      </c>
      <c r="G122" s="53"/>
      <c r="H122" s="30">
        <v>823.19999999999993</v>
      </c>
      <c r="I122" s="31">
        <f t="shared" si="1"/>
        <v>0</v>
      </c>
    </row>
    <row r="123" spans="1:9" ht="25.5" x14ac:dyDescent="0.2">
      <c r="A123" s="27" t="s">
        <v>22</v>
      </c>
      <c r="B123" s="9" t="s">
        <v>262</v>
      </c>
      <c r="C123" s="6" t="s">
        <v>24</v>
      </c>
      <c r="D123" s="10" t="s">
        <v>263</v>
      </c>
      <c r="E123" s="11" t="s">
        <v>26</v>
      </c>
      <c r="F123" s="28">
        <v>854.89053639508984</v>
      </c>
      <c r="G123" s="53"/>
      <c r="H123" s="30">
        <v>954</v>
      </c>
      <c r="I123" s="31">
        <f t="shared" si="1"/>
        <v>0</v>
      </c>
    </row>
    <row r="124" spans="1:9" ht="25.5" x14ac:dyDescent="0.2">
      <c r="A124" s="27" t="s">
        <v>22</v>
      </c>
      <c r="B124" s="9" t="s">
        <v>264</v>
      </c>
      <c r="C124" s="6" t="s">
        <v>24</v>
      </c>
      <c r="D124" s="10" t="s">
        <v>265</v>
      </c>
      <c r="E124" s="11" t="s">
        <v>26</v>
      </c>
      <c r="F124" s="28">
        <v>129.94090053014966</v>
      </c>
      <c r="G124" s="53"/>
      <c r="H124" s="30">
        <v>682.8</v>
      </c>
      <c r="I124" s="31">
        <f t="shared" si="1"/>
        <v>0</v>
      </c>
    </row>
    <row r="125" spans="1:9" ht="25.5" x14ac:dyDescent="0.2">
      <c r="A125" s="27" t="s">
        <v>22</v>
      </c>
      <c r="B125" s="9" t="s">
        <v>267</v>
      </c>
      <c r="C125" s="6" t="s">
        <v>24</v>
      </c>
      <c r="D125" s="10" t="s">
        <v>268</v>
      </c>
      <c r="E125" s="11" t="s">
        <v>26</v>
      </c>
      <c r="F125" s="28">
        <v>141.56913452645571</v>
      </c>
      <c r="G125" s="53"/>
      <c r="H125" s="30">
        <v>1248</v>
      </c>
      <c r="I125" s="31">
        <f t="shared" si="1"/>
        <v>0</v>
      </c>
    </row>
    <row r="126" spans="1:9" x14ac:dyDescent="0.2">
      <c r="A126" s="27" t="s">
        <v>22</v>
      </c>
      <c r="B126" s="9" t="s">
        <v>269</v>
      </c>
      <c r="C126" s="6" t="s">
        <v>24</v>
      </c>
      <c r="D126" s="10" t="s">
        <v>270</v>
      </c>
      <c r="E126" s="11" t="s">
        <v>26</v>
      </c>
      <c r="F126" s="28">
        <v>38.391629702089674</v>
      </c>
      <c r="G126" s="53"/>
      <c r="H126" s="30">
        <v>252</v>
      </c>
      <c r="I126" s="31">
        <f t="shared" si="1"/>
        <v>0</v>
      </c>
    </row>
    <row r="127" spans="1:9" ht="25.5" x14ac:dyDescent="0.2">
      <c r="A127" s="27" t="s">
        <v>22</v>
      </c>
      <c r="B127" s="9" t="s">
        <v>271</v>
      </c>
      <c r="C127" s="6" t="s">
        <v>24</v>
      </c>
      <c r="D127" s="10" t="s">
        <v>272</v>
      </c>
      <c r="E127" s="11" t="s">
        <v>26</v>
      </c>
      <c r="F127" s="28">
        <v>136.52408062329647</v>
      </c>
      <c r="G127" s="53"/>
      <c r="H127" s="30">
        <v>177.6</v>
      </c>
      <c r="I127" s="31">
        <f t="shared" si="1"/>
        <v>0</v>
      </c>
    </row>
    <row r="128" spans="1:9" ht="25.5" x14ac:dyDescent="0.2">
      <c r="A128" s="27" t="s">
        <v>22</v>
      </c>
      <c r="B128" s="9" t="s">
        <v>273</v>
      </c>
      <c r="C128" s="6" t="s">
        <v>24</v>
      </c>
      <c r="D128" s="10" t="s">
        <v>274</v>
      </c>
      <c r="E128" s="11" t="s">
        <v>26</v>
      </c>
      <c r="F128" s="28">
        <v>24.240868754204062</v>
      </c>
      <c r="G128" s="53"/>
      <c r="H128" s="30">
        <v>392.4</v>
      </c>
      <c r="I128" s="31">
        <f t="shared" si="1"/>
        <v>0</v>
      </c>
    </row>
    <row r="129" spans="1:9" ht="25.5" x14ac:dyDescent="0.2">
      <c r="A129" s="27" t="s">
        <v>22</v>
      </c>
      <c r="B129" s="9" t="s">
        <v>275</v>
      </c>
      <c r="C129" s="6" t="s">
        <v>24</v>
      </c>
      <c r="D129" s="10" t="s">
        <v>276</v>
      </c>
      <c r="E129" s="11" t="s">
        <v>26</v>
      </c>
      <c r="F129" s="28">
        <v>1365.7330066137608</v>
      </c>
      <c r="G129" s="53"/>
      <c r="H129" s="30">
        <v>549.6</v>
      </c>
      <c r="I129" s="31">
        <f t="shared" ref="I129:I192" si="2">F129*G129</f>
        <v>0</v>
      </c>
    </row>
    <row r="130" spans="1:9" ht="25.5" x14ac:dyDescent="0.2">
      <c r="A130" s="27" t="s">
        <v>22</v>
      </c>
      <c r="B130" s="9" t="s">
        <v>277</v>
      </c>
      <c r="C130" s="6" t="s">
        <v>24</v>
      </c>
      <c r="D130" s="10" t="s">
        <v>278</v>
      </c>
      <c r="E130" s="11" t="s">
        <v>26</v>
      </c>
      <c r="F130" s="28">
        <v>11.136033615509987</v>
      </c>
      <c r="G130" s="53"/>
      <c r="H130" s="30">
        <v>774</v>
      </c>
      <c r="I130" s="31">
        <f t="shared" si="2"/>
        <v>0</v>
      </c>
    </row>
    <row r="131" spans="1:9" ht="25.5" x14ac:dyDescent="0.2">
      <c r="A131" s="27" t="s">
        <v>22</v>
      </c>
      <c r="B131" s="9" t="s">
        <v>279</v>
      </c>
      <c r="C131" s="6" t="s">
        <v>24</v>
      </c>
      <c r="D131" s="10" t="s">
        <v>280</v>
      </c>
      <c r="E131" s="11" t="s">
        <v>26</v>
      </c>
      <c r="F131" s="28">
        <v>2.5225269515796103</v>
      </c>
      <c r="G131" s="53"/>
      <c r="H131" s="30">
        <v>892.8</v>
      </c>
      <c r="I131" s="31">
        <f t="shared" si="2"/>
        <v>0</v>
      </c>
    </row>
    <row r="132" spans="1:9" ht="25.5" x14ac:dyDescent="0.2">
      <c r="A132" s="27" t="s">
        <v>22</v>
      </c>
      <c r="B132" s="9" t="s">
        <v>281</v>
      </c>
      <c r="C132" s="6" t="s">
        <v>24</v>
      </c>
      <c r="D132" s="10" t="s">
        <v>282</v>
      </c>
      <c r="E132" s="11" t="s">
        <v>26</v>
      </c>
      <c r="F132" s="28">
        <v>21.656816755024948</v>
      </c>
      <c r="G132" s="53"/>
      <c r="H132" s="30">
        <v>1010.4</v>
      </c>
      <c r="I132" s="31">
        <f t="shared" si="2"/>
        <v>0</v>
      </c>
    </row>
    <row r="133" spans="1:9" ht="25.5" x14ac:dyDescent="0.2">
      <c r="A133" s="27" t="s">
        <v>22</v>
      </c>
      <c r="B133" s="9" t="s">
        <v>283</v>
      </c>
      <c r="C133" s="6" t="s">
        <v>24</v>
      </c>
      <c r="D133" s="10" t="s">
        <v>284</v>
      </c>
      <c r="E133" s="11" t="s">
        <v>26</v>
      </c>
      <c r="F133" s="28">
        <v>202.87884445936012</v>
      </c>
      <c r="G133" s="53"/>
      <c r="H133" s="30">
        <v>1130.3999999999999</v>
      </c>
      <c r="I133" s="31">
        <f t="shared" si="2"/>
        <v>0</v>
      </c>
    </row>
    <row r="134" spans="1:9" x14ac:dyDescent="0.2">
      <c r="A134" s="27" t="s">
        <v>22</v>
      </c>
      <c r="B134" s="9" t="s">
        <v>285</v>
      </c>
      <c r="C134" s="6" t="s">
        <v>24</v>
      </c>
      <c r="D134" s="10" t="s">
        <v>286</v>
      </c>
      <c r="E134" s="11" t="s">
        <v>129</v>
      </c>
      <c r="F134" s="28">
        <v>3435.6817080514293</v>
      </c>
      <c r="G134" s="53"/>
      <c r="H134" s="30">
        <v>1.32</v>
      </c>
      <c r="I134" s="31">
        <f t="shared" si="2"/>
        <v>0</v>
      </c>
    </row>
    <row r="135" spans="1:9" x14ac:dyDescent="0.2">
      <c r="A135" s="27" t="s">
        <v>22</v>
      </c>
      <c r="B135" s="9" t="s">
        <v>288</v>
      </c>
      <c r="C135" s="6" t="s">
        <v>24</v>
      </c>
      <c r="D135" s="10" t="s">
        <v>289</v>
      </c>
      <c r="E135" s="11" t="s">
        <v>129</v>
      </c>
      <c r="F135" s="28">
        <v>4803.9987666643692</v>
      </c>
      <c r="G135" s="53"/>
      <c r="H135" s="30">
        <v>60</v>
      </c>
      <c r="I135" s="31">
        <f t="shared" si="2"/>
        <v>0</v>
      </c>
    </row>
    <row r="136" spans="1:9" x14ac:dyDescent="0.2">
      <c r="A136" s="27" t="s">
        <v>22</v>
      </c>
      <c r="B136" s="9" t="s">
        <v>290</v>
      </c>
      <c r="C136" s="6" t="s">
        <v>24</v>
      </c>
      <c r="D136" s="10" t="s">
        <v>291</v>
      </c>
      <c r="E136" s="11" t="s">
        <v>129</v>
      </c>
      <c r="F136" s="28">
        <v>1393.6038531763354</v>
      </c>
      <c r="G136" s="53"/>
      <c r="H136" s="30">
        <v>112.8</v>
      </c>
      <c r="I136" s="31">
        <f t="shared" si="2"/>
        <v>0</v>
      </c>
    </row>
    <row r="137" spans="1:9" x14ac:dyDescent="0.2">
      <c r="A137" s="27" t="s">
        <v>22</v>
      </c>
      <c r="B137" s="9" t="s">
        <v>292</v>
      </c>
      <c r="C137" s="6" t="s">
        <v>24</v>
      </c>
      <c r="D137" s="10" t="s">
        <v>293</v>
      </c>
      <c r="E137" s="11" t="s">
        <v>205</v>
      </c>
      <c r="F137" s="28">
        <v>9476.3954565134027</v>
      </c>
      <c r="G137" s="53"/>
      <c r="H137" s="30">
        <v>132</v>
      </c>
      <c r="I137" s="31">
        <f t="shared" si="2"/>
        <v>0</v>
      </c>
    </row>
    <row r="138" spans="1:9" x14ac:dyDescent="0.2">
      <c r="A138" s="27" t="s">
        <v>22</v>
      </c>
      <c r="B138" s="9" t="s">
        <v>294</v>
      </c>
      <c r="C138" s="6" t="s">
        <v>24</v>
      </c>
      <c r="D138" s="10" t="s">
        <v>295</v>
      </c>
      <c r="E138" s="11" t="s">
        <v>205</v>
      </c>
      <c r="F138" s="28">
        <v>694.55626235078591</v>
      </c>
      <c r="G138" s="53"/>
      <c r="H138" s="30">
        <v>177.6</v>
      </c>
      <c r="I138" s="31">
        <f t="shared" si="2"/>
        <v>0</v>
      </c>
    </row>
    <row r="139" spans="1:9" ht="13.9" customHeight="1" x14ac:dyDescent="0.2">
      <c r="A139" s="27" t="s">
        <v>22</v>
      </c>
      <c r="B139" s="9" t="s">
        <v>296</v>
      </c>
      <c r="C139" s="6" t="s">
        <v>24</v>
      </c>
      <c r="D139" s="10" t="s">
        <v>297</v>
      </c>
      <c r="E139" s="11" t="s">
        <v>26</v>
      </c>
      <c r="F139" s="28">
        <v>15.31973685227617</v>
      </c>
      <c r="G139" s="53"/>
      <c r="H139" s="30">
        <v>484.79999999999995</v>
      </c>
      <c r="I139" s="31">
        <f t="shared" si="2"/>
        <v>0</v>
      </c>
    </row>
    <row r="140" spans="1:9" x14ac:dyDescent="0.2">
      <c r="A140" s="27" t="s">
        <v>22</v>
      </c>
      <c r="B140" s="9" t="s">
        <v>298</v>
      </c>
      <c r="C140" s="6" t="s">
        <v>24</v>
      </c>
      <c r="D140" s="10" t="s">
        <v>299</v>
      </c>
      <c r="E140" s="11" t="s">
        <v>26</v>
      </c>
      <c r="F140" s="28">
        <v>9.724733961539803</v>
      </c>
      <c r="G140" s="53"/>
      <c r="H140" s="30">
        <v>3228</v>
      </c>
      <c r="I140" s="31">
        <f t="shared" si="2"/>
        <v>0</v>
      </c>
    </row>
    <row r="141" spans="1:9" x14ac:dyDescent="0.2">
      <c r="A141" s="27" t="s">
        <v>22</v>
      </c>
      <c r="B141" s="9" t="s">
        <v>300</v>
      </c>
      <c r="C141" s="6" t="s">
        <v>24</v>
      </c>
      <c r="D141" s="10" t="s">
        <v>301</v>
      </c>
      <c r="E141" s="11" t="s">
        <v>94</v>
      </c>
      <c r="F141" s="28">
        <v>5.9679296171517615</v>
      </c>
      <c r="G141" s="53"/>
      <c r="H141" s="30">
        <v>640.79999999999995</v>
      </c>
      <c r="I141" s="31">
        <f t="shared" si="2"/>
        <v>0</v>
      </c>
    </row>
    <row r="142" spans="1:9" x14ac:dyDescent="0.2">
      <c r="A142" s="27" t="s">
        <v>22</v>
      </c>
      <c r="B142" s="9" t="s">
        <v>302</v>
      </c>
      <c r="C142" s="6" t="s">
        <v>24</v>
      </c>
      <c r="D142" s="10" t="s">
        <v>303</v>
      </c>
      <c r="E142" s="11" t="s">
        <v>205</v>
      </c>
      <c r="F142" s="28">
        <v>0.61525047599502691</v>
      </c>
      <c r="G142" s="53"/>
      <c r="H142" s="30">
        <v>273.59999999999997</v>
      </c>
      <c r="I142" s="31">
        <f t="shared" si="2"/>
        <v>0</v>
      </c>
    </row>
    <row r="143" spans="1:9" ht="12.75" customHeight="1" x14ac:dyDescent="0.2">
      <c r="A143" s="13" t="s">
        <v>27</v>
      </c>
      <c r="D143" s="14" t="s">
        <v>304</v>
      </c>
      <c r="F143" s="28">
        <v>0</v>
      </c>
      <c r="G143" s="53"/>
      <c r="H143" s="30">
        <v>0</v>
      </c>
      <c r="I143" s="31">
        <f t="shared" si="2"/>
        <v>0</v>
      </c>
    </row>
    <row r="144" spans="1:9" x14ac:dyDescent="0.2">
      <c r="A144" s="27" t="s">
        <v>22</v>
      </c>
      <c r="B144" s="9" t="s">
        <v>306</v>
      </c>
      <c r="C144" s="6" t="s">
        <v>24</v>
      </c>
      <c r="D144" s="10" t="s">
        <v>307</v>
      </c>
      <c r="E144" s="11" t="s">
        <v>205</v>
      </c>
      <c r="F144" s="28">
        <v>54.941867506355905</v>
      </c>
      <c r="G144" s="53"/>
      <c r="H144" s="30">
        <v>427.2</v>
      </c>
      <c r="I144" s="31">
        <f t="shared" si="2"/>
        <v>0</v>
      </c>
    </row>
    <row r="145" spans="1:9" ht="12.75" customHeight="1" x14ac:dyDescent="0.2">
      <c r="A145" s="13" t="s">
        <v>27</v>
      </c>
      <c r="D145" s="14" t="s">
        <v>304</v>
      </c>
      <c r="F145" s="28">
        <v>0</v>
      </c>
      <c r="G145" s="53"/>
      <c r="H145" s="30">
        <v>0</v>
      </c>
      <c r="I145" s="31">
        <f t="shared" si="2"/>
        <v>0</v>
      </c>
    </row>
    <row r="146" spans="1:9" x14ac:dyDescent="0.2">
      <c r="A146" s="27" t="s">
        <v>22</v>
      </c>
      <c r="B146" s="9" t="s">
        <v>308</v>
      </c>
      <c r="C146" s="6" t="s">
        <v>24</v>
      </c>
      <c r="D146" s="10" t="s">
        <v>309</v>
      </c>
      <c r="E146" s="11" t="s">
        <v>205</v>
      </c>
      <c r="F146" s="28">
        <v>37.714854178495152</v>
      </c>
      <c r="G146" s="53"/>
      <c r="H146" s="30">
        <v>560.4</v>
      </c>
      <c r="I146" s="31">
        <f t="shared" si="2"/>
        <v>0</v>
      </c>
    </row>
    <row r="147" spans="1:9" ht="12.75" customHeight="1" x14ac:dyDescent="0.2">
      <c r="A147" s="13" t="s">
        <v>27</v>
      </c>
      <c r="D147" s="14" t="s">
        <v>304</v>
      </c>
      <c r="F147" s="28">
        <v>0</v>
      </c>
      <c r="G147" s="53"/>
      <c r="H147" s="30">
        <v>0</v>
      </c>
      <c r="I147" s="31">
        <f t="shared" si="2"/>
        <v>0</v>
      </c>
    </row>
    <row r="148" spans="1:9" x14ac:dyDescent="0.2">
      <c r="A148" s="27" t="s">
        <v>22</v>
      </c>
      <c r="B148" s="9" t="s">
        <v>310</v>
      </c>
      <c r="C148" s="6" t="s">
        <v>24</v>
      </c>
      <c r="D148" s="10" t="s">
        <v>311</v>
      </c>
      <c r="E148" s="11" t="s">
        <v>205</v>
      </c>
      <c r="F148" s="28">
        <v>51.496464840783752</v>
      </c>
      <c r="G148" s="53"/>
      <c r="H148" s="30">
        <v>717.6</v>
      </c>
      <c r="I148" s="31">
        <f t="shared" si="2"/>
        <v>0</v>
      </c>
    </row>
    <row r="149" spans="1:9" ht="12.75" customHeight="1" x14ac:dyDescent="0.2">
      <c r="A149" s="13" t="s">
        <v>27</v>
      </c>
      <c r="D149" s="14" t="s">
        <v>304</v>
      </c>
      <c r="F149" s="28">
        <v>0</v>
      </c>
      <c r="G149" s="53"/>
      <c r="H149" s="30">
        <v>0</v>
      </c>
      <c r="I149" s="31">
        <f t="shared" si="2"/>
        <v>0</v>
      </c>
    </row>
    <row r="150" spans="1:9" x14ac:dyDescent="0.2">
      <c r="A150" s="27" t="s">
        <v>22</v>
      </c>
      <c r="B150" s="9" t="s">
        <v>312</v>
      </c>
      <c r="C150" s="6" t="s">
        <v>24</v>
      </c>
      <c r="D150" s="10" t="s">
        <v>313</v>
      </c>
      <c r="E150" s="11" t="s">
        <v>205</v>
      </c>
      <c r="F150" s="28">
        <v>31.931499704141896</v>
      </c>
      <c r="G150" s="53"/>
      <c r="H150" s="30">
        <v>853.19999999999993</v>
      </c>
      <c r="I150" s="31">
        <f t="shared" si="2"/>
        <v>0</v>
      </c>
    </row>
    <row r="151" spans="1:9" ht="12.75" customHeight="1" x14ac:dyDescent="0.2">
      <c r="A151" s="13" t="s">
        <v>27</v>
      </c>
      <c r="D151" s="14" t="s">
        <v>304</v>
      </c>
      <c r="F151" s="28">
        <v>0</v>
      </c>
      <c r="G151" s="53"/>
      <c r="H151" s="30">
        <v>0</v>
      </c>
      <c r="I151" s="31">
        <f t="shared" si="2"/>
        <v>0</v>
      </c>
    </row>
    <row r="152" spans="1:9" x14ac:dyDescent="0.2">
      <c r="A152" s="27" t="s">
        <v>22</v>
      </c>
      <c r="B152" s="9" t="s">
        <v>314</v>
      </c>
      <c r="C152" s="6" t="s">
        <v>24</v>
      </c>
      <c r="D152" s="10" t="s">
        <v>315</v>
      </c>
      <c r="E152" s="11" t="s">
        <v>205</v>
      </c>
      <c r="F152" s="28">
        <v>25.902045039390632</v>
      </c>
      <c r="G152" s="53"/>
      <c r="H152" s="30">
        <v>1003.1999999999999</v>
      </c>
      <c r="I152" s="31">
        <f t="shared" si="2"/>
        <v>0</v>
      </c>
    </row>
    <row r="153" spans="1:9" ht="12.75" customHeight="1" x14ac:dyDescent="0.2">
      <c r="A153" s="13" t="s">
        <v>27</v>
      </c>
      <c r="D153" s="14" t="s">
        <v>304</v>
      </c>
      <c r="F153" s="28">
        <v>0</v>
      </c>
      <c r="G153" s="53"/>
      <c r="H153" s="30">
        <v>0</v>
      </c>
      <c r="I153" s="31">
        <f t="shared" si="2"/>
        <v>0</v>
      </c>
    </row>
    <row r="154" spans="1:9" x14ac:dyDescent="0.2">
      <c r="A154" s="27" t="s">
        <v>22</v>
      </c>
      <c r="B154" s="9" t="s">
        <v>316</v>
      </c>
      <c r="C154" s="6" t="s">
        <v>24</v>
      </c>
      <c r="D154" s="10" t="s">
        <v>317</v>
      </c>
      <c r="E154" s="11" t="s">
        <v>205</v>
      </c>
      <c r="F154" s="28">
        <v>13.04331009109457</v>
      </c>
      <c r="G154" s="53"/>
      <c r="H154" s="30">
        <v>1142.3999999999999</v>
      </c>
      <c r="I154" s="31">
        <f t="shared" si="2"/>
        <v>0</v>
      </c>
    </row>
    <row r="155" spans="1:9" ht="12.75" customHeight="1" x14ac:dyDescent="0.2">
      <c r="A155" s="13" t="s">
        <v>27</v>
      </c>
      <c r="D155" s="14" t="s">
        <v>304</v>
      </c>
      <c r="F155" s="28">
        <v>0</v>
      </c>
      <c r="G155" s="53"/>
      <c r="H155" s="30">
        <v>0</v>
      </c>
      <c r="I155" s="31">
        <f t="shared" si="2"/>
        <v>0</v>
      </c>
    </row>
    <row r="156" spans="1:9" x14ac:dyDescent="0.2">
      <c r="A156" s="27" t="s">
        <v>22</v>
      </c>
      <c r="B156" s="9" t="s">
        <v>318</v>
      </c>
      <c r="C156" s="6" t="s">
        <v>24</v>
      </c>
      <c r="D156" s="10" t="s">
        <v>319</v>
      </c>
      <c r="E156" s="11" t="s">
        <v>205</v>
      </c>
      <c r="F156" s="28">
        <v>2.2479284534212609</v>
      </c>
      <c r="G156" s="53"/>
      <c r="H156" s="30">
        <v>1296</v>
      </c>
      <c r="I156" s="31">
        <f t="shared" si="2"/>
        <v>0</v>
      </c>
    </row>
    <row r="157" spans="1:9" ht="12.75" customHeight="1" x14ac:dyDescent="0.2">
      <c r="A157" s="13" t="s">
        <v>27</v>
      </c>
      <c r="D157" s="14" t="s">
        <v>304</v>
      </c>
      <c r="F157" s="28">
        <v>0</v>
      </c>
      <c r="G157" s="53"/>
      <c r="H157" s="30">
        <v>0</v>
      </c>
      <c r="I157" s="31">
        <f t="shared" si="2"/>
        <v>0</v>
      </c>
    </row>
    <row r="158" spans="1:9" x14ac:dyDescent="0.2">
      <c r="A158" s="27" t="s">
        <v>22</v>
      </c>
      <c r="B158" s="9" t="s">
        <v>320</v>
      </c>
      <c r="C158" s="6" t="s">
        <v>24</v>
      </c>
      <c r="D158" s="10" t="s">
        <v>321</v>
      </c>
      <c r="E158" s="11" t="s">
        <v>205</v>
      </c>
      <c r="F158" s="28">
        <v>1.2305009519900538</v>
      </c>
      <c r="G158" s="53"/>
      <c r="H158" s="30">
        <v>1428</v>
      </c>
      <c r="I158" s="31">
        <f t="shared" si="2"/>
        <v>0</v>
      </c>
    </row>
    <row r="159" spans="1:9" ht="12.75" customHeight="1" x14ac:dyDescent="0.2">
      <c r="A159" s="13" t="s">
        <v>27</v>
      </c>
      <c r="D159" s="14" t="s">
        <v>304</v>
      </c>
      <c r="F159" s="28">
        <v>0</v>
      </c>
      <c r="G159" s="53"/>
      <c r="H159" s="30">
        <v>0</v>
      </c>
      <c r="I159" s="31">
        <f t="shared" si="2"/>
        <v>0</v>
      </c>
    </row>
    <row r="160" spans="1:9" x14ac:dyDescent="0.2">
      <c r="A160" s="27" t="s">
        <v>22</v>
      </c>
      <c r="B160" s="9" t="s">
        <v>322</v>
      </c>
      <c r="C160" s="6" t="s">
        <v>24</v>
      </c>
      <c r="D160" s="10" t="s">
        <v>323</v>
      </c>
      <c r="E160" s="11" t="s">
        <v>26</v>
      </c>
      <c r="F160" s="28">
        <v>1.6611762851865728</v>
      </c>
      <c r="G160" s="53"/>
      <c r="H160" s="30">
        <v>402</v>
      </c>
      <c r="I160" s="31">
        <f t="shared" si="2"/>
        <v>0</v>
      </c>
    </row>
    <row r="161" spans="1:9" x14ac:dyDescent="0.2">
      <c r="A161" s="27" t="s">
        <v>22</v>
      </c>
      <c r="B161" s="9" t="s">
        <v>325</v>
      </c>
      <c r="C161" s="6" t="s">
        <v>24</v>
      </c>
      <c r="D161" s="10" t="s">
        <v>326</v>
      </c>
      <c r="E161" s="11" t="s">
        <v>26</v>
      </c>
      <c r="F161" s="28">
        <v>39.991280939676749</v>
      </c>
      <c r="G161" s="53"/>
      <c r="H161" s="30">
        <v>682.8</v>
      </c>
      <c r="I161" s="31">
        <f t="shared" si="2"/>
        <v>0</v>
      </c>
    </row>
    <row r="162" spans="1:9" x14ac:dyDescent="0.2">
      <c r="A162" s="27" t="s">
        <v>22</v>
      </c>
      <c r="B162" s="9" t="s">
        <v>327</v>
      </c>
      <c r="C162" s="6" t="s">
        <v>24</v>
      </c>
      <c r="D162" s="10" t="s">
        <v>328</v>
      </c>
      <c r="E162" s="11" t="s">
        <v>26</v>
      </c>
      <c r="F162" s="28">
        <v>10.643833234713966</v>
      </c>
      <c r="G162" s="53"/>
      <c r="H162" s="30">
        <v>1100.3999999999999</v>
      </c>
      <c r="I162" s="31">
        <f t="shared" si="2"/>
        <v>0</v>
      </c>
    </row>
    <row r="163" spans="1:9" ht="25.5" x14ac:dyDescent="0.2">
      <c r="A163" s="27" t="s">
        <v>22</v>
      </c>
      <c r="B163" s="9" t="s">
        <v>330</v>
      </c>
      <c r="C163" s="6" t="s">
        <v>24</v>
      </c>
      <c r="D163" s="10" t="s">
        <v>331</v>
      </c>
      <c r="E163" s="11" t="s">
        <v>26</v>
      </c>
      <c r="F163" s="28">
        <v>1.6611762851865728</v>
      </c>
      <c r="G163" s="53"/>
      <c r="H163" s="30">
        <v>457.2</v>
      </c>
      <c r="I163" s="31">
        <f t="shared" si="2"/>
        <v>0</v>
      </c>
    </row>
    <row r="164" spans="1:9" ht="25.5" x14ac:dyDescent="0.2">
      <c r="A164" s="27" t="s">
        <v>22</v>
      </c>
      <c r="B164" s="9" t="s">
        <v>332</v>
      </c>
      <c r="C164" s="6" t="s">
        <v>24</v>
      </c>
      <c r="D164" s="10" t="s">
        <v>333</v>
      </c>
      <c r="E164" s="11" t="s">
        <v>26</v>
      </c>
      <c r="F164" s="28">
        <v>343.61739084322255</v>
      </c>
      <c r="G164" s="53"/>
      <c r="H164" s="30">
        <v>698.4</v>
      </c>
      <c r="I164" s="31">
        <f t="shared" si="2"/>
        <v>0</v>
      </c>
    </row>
    <row r="165" spans="1:9" ht="25.5" x14ac:dyDescent="0.2">
      <c r="A165" s="27" t="s">
        <v>22</v>
      </c>
      <c r="B165" s="9" t="s">
        <v>334</v>
      </c>
      <c r="C165" s="6" t="s">
        <v>24</v>
      </c>
      <c r="D165" s="10" t="s">
        <v>335</v>
      </c>
      <c r="E165" s="11" t="s">
        <v>26</v>
      </c>
      <c r="F165" s="28">
        <v>27.255596086579693</v>
      </c>
      <c r="G165" s="53"/>
      <c r="H165" s="30">
        <v>1776</v>
      </c>
      <c r="I165" s="31">
        <f t="shared" si="2"/>
        <v>0</v>
      </c>
    </row>
    <row r="166" spans="1:9" x14ac:dyDescent="0.2">
      <c r="A166" s="27" t="s">
        <v>22</v>
      </c>
      <c r="B166" s="9" t="s">
        <v>336</v>
      </c>
      <c r="C166" s="6" t="s">
        <v>24</v>
      </c>
      <c r="D166" s="10" t="s">
        <v>337</v>
      </c>
      <c r="E166" s="11" t="s">
        <v>26</v>
      </c>
      <c r="F166" s="28">
        <v>35.130802179316035</v>
      </c>
      <c r="G166" s="53"/>
      <c r="H166" s="30">
        <v>1296</v>
      </c>
      <c r="I166" s="31">
        <f t="shared" si="2"/>
        <v>0</v>
      </c>
    </row>
    <row r="167" spans="1:9" x14ac:dyDescent="0.2">
      <c r="A167" s="27" t="s">
        <v>22</v>
      </c>
      <c r="B167" s="9" t="s">
        <v>338</v>
      </c>
      <c r="C167" s="6" t="s">
        <v>89</v>
      </c>
      <c r="D167" s="10" t="s">
        <v>339</v>
      </c>
      <c r="E167" s="11" t="s">
        <v>41</v>
      </c>
      <c r="F167" s="28">
        <v>7676.1869883350373</v>
      </c>
      <c r="G167" s="53"/>
      <c r="H167" s="30">
        <v>31.2</v>
      </c>
      <c r="I167" s="31">
        <f t="shared" si="2"/>
        <v>0</v>
      </c>
    </row>
    <row r="168" spans="1:9" x14ac:dyDescent="0.2">
      <c r="A168" s="27" t="s">
        <v>22</v>
      </c>
      <c r="B168" s="9" t="s">
        <v>341</v>
      </c>
      <c r="C168" s="6" t="s">
        <v>24</v>
      </c>
      <c r="D168" s="10" t="s">
        <v>342</v>
      </c>
      <c r="E168" s="11" t="s">
        <v>205</v>
      </c>
      <c r="F168" s="28">
        <v>41.898557415261337</v>
      </c>
      <c r="G168" s="53"/>
      <c r="H168" s="30">
        <v>3636</v>
      </c>
      <c r="I168" s="31">
        <f t="shared" si="2"/>
        <v>0</v>
      </c>
    </row>
    <row r="169" spans="1:9" x14ac:dyDescent="0.2">
      <c r="A169" s="27" t="s">
        <v>22</v>
      </c>
      <c r="B169" s="9" t="s">
        <v>344</v>
      </c>
      <c r="C169" s="6" t="s">
        <v>24</v>
      </c>
      <c r="D169" s="10" t="s">
        <v>345</v>
      </c>
      <c r="E169" s="11" t="s">
        <v>205</v>
      </c>
      <c r="F169" s="28">
        <v>72.598315443535341</v>
      </c>
      <c r="G169" s="53"/>
      <c r="H169" s="30">
        <v>3132</v>
      </c>
      <c r="I169" s="31">
        <f t="shared" si="2"/>
        <v>0</v>
      </c>
    </row>
    <row r="170" spans="1:9" ht="25.5" x14ac:dyDescent="0.2">
      <c r="A170" s="27" t="s">
        <v>22</v>
      </c>
      <c r="B170" s="9" t="s">
        <v>346</v>
      </c>
      <c r="C170" s="6" t="s">
        <v>89</v>
      </c>
      <c r="D170" s="10" t="s">
        <v>347</v>
      </c>
      <c r="E170" s="11" t="s">
        <v>41</v>
      </c>
      <c r="F170" s="28">
        <v>704.46179501430584</v>
      </c>
      <c r="G170" s="53"/>
      <c r="H170" s="30">
        <v>456</v>
      </c>
      <c r="I170" s="31">
        <f t="shared" si="2"/>
        <v>0</v>
      </c>
    </row>
    <row r="171" spans="1:9" x14ac:dyDescent="0.2">
      <c r="A171" s="27" t="s">
        <v>22</v>
      </c>
      <c r="B171" s="9" t="s">
        <v>349</v>
      </c>
      <c r="C171" s="6" t="s">
        <v>24</v>
      </c>
      <c r="D171" s="10" t="s">
        <v>350</v>
      </c>
      <c r="E171" s="11" t="s">
        <v>26</v>
      </c>
      <c r="F171" s="28">
        <v>38.207054559291173</v>
      </c>
      <c r="G171" s="53"/>
      <c r="H171" s="30">
        <v>86.399999999999991</v>
      </c>
      <c r="I171" s="31">
        <f t="shared" si="2"/>
        <v>0</v>
      </c>
    </row>
    <row r="172" spans="1:9" ht="25.5" x14ac:dyDescent="0.2">
      <c r="A172" s="27" t="s">
        <v>22</v>
      </c>
      <c r="B172" s="9" t="s">
        <v>352</v>
      </c>
      <c r="C172" s="6" t="s">
        <v>24</v>
      </c>
      <c r="D172" s="10" t="s">
        <v>353</v>
      </c>
      <c r="E172" s="11" t="s">
        <v>26</v>
      </c>
      <c r="F172" s="28">
        <v>199.64877946038624</v>
      </c>
      <c r="G172" s="53"/>
      <c r="H172" s="30">
        <v>106.8</v>
      </c>
      <c r="I172" s="31">
        <f t="shared" si="2"/>
        <v>0</v>
      </c>
    </row>
    <row r="173" spans="1:9" ht="25.5" x14ac:dyDescent="0.2">
      <c r="A173" s="27" t="s">
        <v>22</v>
      </c>
      <c r="B173" s="9" t="s">
        <v>354</v>
      </c>
      <c r="C173" s="6" t="s">
        <v>24</v>
      </c>
      <c r="D173" s="10" t="s">
        <v>355</v>
      </c>
      <c r="E173" s="11" t="s">
        <v>26</v>
      </c>
      <c r="F173" s="28">
        <v>938.25697589241611</v>
      </c>
      <c r="G173" s="53"/>
      <c r="H173" s="30">
        <v>23.279999999999998</v>
      </c>
      <c r="I173" s="31">
        <f t="shared" si="2"/>
        <v>0</v>
      </c>
    </row>
    <row r="174" spans="1:9" ht="25.5" x14ac:dyDescent="0.2">
      <c r="A174" s="27" t="s">
        <v>22</v>
      </c>
      <c r="B174" s="9" t="s">
        <v>357</v>
      </c>
      <c r="C174" s="6" t="s">
        <v>24</v>
      </c>
      <c r="D174" s="10" t="s">
        <v>358</v>
      </c>
      <c r="E174" s="11" t="s">
        <v>26</v>
      </c>
      <c r="F174" s="28">
        <v>316.85399513743891</v>
      </c>
      <c r="G174" s="53"/>
      <c r="H174" s="30">
        <v>111.6</v>
      </c>
      <c r="I174" s="31">
        <f t="shared" si="2"/>
        <v>0</v>
      </c>
    </row>
    <row r="175" spans="1:9" ht="25.5" x14ac:dyDescent="0.2">
      <c r="A175" s="27" t="s">
        <v>22</v>
      </c>
      <c r="B175" s="9" t="s">
        <v>360</v>
      </c>
      <c r="C175" s="6" t="s">
        <v>24</v>
      </c>
      <c r="D175" s="10" t="s">
        <v>361</v>
      </c>
      <c r="E175" s="11" t="s">
        <v>26</v>
      </c>
      <c r="F175" s="28">
        <v>548.49579934956648</v>
      </c>
      <c r="G175" s="53"/>
      <c r="H175" s="30">
        <v>766.8</v>
      </c>
      <c r="I175" s="31">
        <f t="shared" si="2"/>
        <v>0</v>
      </c>
    </row>
    <row r="176" spans="1:9" x14ac:dyDescent="0.2">
      <c r="A176" s="27" t="s">
        <v>22</v>
      </c>
      <c r="B176" s="9" t="s">
        <v>363</v>
      </c>
      <c r="C176" s="6" t="s">
        <v>24</v>
      </c>
      <c r="D176" s="10" t="s">
        <v>364</v>
      </c>
      <c r="E176" s="11" t="s">
        <v>26</v>
      </c>
      <c r="F176" s="28">
        <v>0.76291059023383345</v>
      </c>
      <c r="G176" s="53"/>
      <c r="H176" s="30">
        <v>319.2</v>
      </c>
      <c r="I176" s="31">
        <f t="shared" si="2"/>
        <v>0</v>
      </c>
    </row>
    <row r="177" spans="1:9" x14ac:dyDescent="0.2">
      <c r="A177" s="27" t="s">
        <v>22</v>
      </c>
      <c r="B177" s="9" t="s">
        <v>366</v>
      </c>
      <c r="C177" s="6" t="s">
        <v>24</v>
      </c>
      <c r="D177" s="10" t="s">
        <v>367</v>
      </c>
      <c r="E177" s="11" t="s">
        <v>26</v>
      </c>
      <c r="F177" s="28">
        <v>77.7061351181719</v>
      </c>
      <c r="G177" s="53"/>
      <c r="H177" s="30">
        <v>291.59999999999997</v>
      </c>
      <c r="I177" s="31">
        <f t="shared" si="2"/>
        <v>0</v>
      </c>
    </row>
    <row r="178" spans="1:9" ht="25.5" x14ac:dyDescent="0.2">
      <c r="A178" s="27" t="s">
        <v>22</v>
      </c>
      <c r="B178" s="9" t="s">
        <v>369</v>
      </c>
      <c r="C178" s="6" t="s">
        <v>24</v>
      </c>
      <c r="D178" s="10" t="s">
        <v>370</v>
      </c>
      <c r="E178" s="11" t="s">
        <v>26</v>
      </c>
      <c r="F178" s="28">
        <v>1346.9678670959124</v>
      </c>
      <c r="G178" s="53"/>
      <c r="H178" s="30">
        <v>1003.1999999999999</v>
      </c>
      <c r="I178" s="31">
        <f t="shared" si="2"/>
        <v>0</v>
      </c>
    </row>
    <row r="179" spans="1:9" x14ac:dyDescent="0.2">
      <c r="A179" s="27" t="s">
        <v>22</v>
      </c>
      <c r="B179" s="9" t="s">
        <v>372</v>
      </c>
      <c r="C179" s="6" t="s">
        <v>24</v>
      </c>
      <c r="D179" s="10" t="s">
        <v>373</v>
      </c>
      <c r="E179" s="11" t="s">
        <v>26</v>
      </c>
      <c r="F179" s="28">
        <v>217.98324364503804</v>
      </c>
      <c r="G179" s="53"/>
      <c r="H179" s="30">
        <v>160.79999999999998</v>
      </c>
      <c r="I179" s="31">
        <f t="shared" si="2"/>
        <v>0</v>
      </c>
    </row>
    <row r="180" spans="1:9" ht="25.5" x14ac:dyDescent="0.2">
      <c r="A180" s="27" t="s">
        <v>22</v>
      </c>
      <c r="B180" s="9" t="s">
        <v>375</v>
      </c>
      <c r="C180" s="6" t="s">
        <v>24</v>
      </c>
      <c r="D180" s="10" t="s">
        <v>376</v>
      </c>
      <c r="E180" s="11" t="s">
        <v>26</v>
      </c>
      <c r="F180" s="28">
        <v>101.63937863437845</v>
      </c>
      <c r="G180" s="53"/>
      <c r="H180" s="30">
        <v>885.6</v>
      </c>
      <c r="I180" s="31">
        <f t="shared" si="2"/>
        <v>0</v>
      </c>
    </row>
    <row r="181" spans="1:9" ht="25.5" x14ac:dyDescent="0.2">
      <c r="A181" s="27" t="s">
        <v>22</v>
      </c>
      <c r="B181" s="9" t="s">
        <v>375</v>
      </c>
      <c r="C181" s="6" t="s">
        <v>10</v>
      </c>
      <c r="D181" s="10" t="s">
        <v>378</v>
      </c>
      <c r="E181" s="11" t="s">
        <v>26</v>
      </c>
      <c r="F181" s="28">
        <v>96.90194996921673</v>
      </c>
      <c r="G181" s="53"/>
      <c r="H181" s="30">
        <v>885.6</v>
      </c>
      <c r="I181" s="31">
        <f t="shared" si="2"/>
        <v>0</v>
      </c>
    </row>
    <row r="182" spans="1:9" ht="25.5" x14ac:dyDescent="0.2">
      <c r="A182" s="27" t="s">
        <v>22</v>
      </c>
      <c r="B182" s="9" t="s">
        <v>375</v>
      </c>
      <c r="C182" s="6" t="s">
        <v>7</v>
      </c>
      <c r="D182" s="10" t="s">
        <v>379</v>
      </c>
      <c r="E182" s="11" t="s">
        <v>26</v>
      </c>
      <c r="F182" s="28">
        <v>159.04224804471446</v>
      </c>
      <c r="G182" s="53"/>
      <c r="H182" s="30">
        <v>885.6</v>
      </c>
      <c r="I182" s="31">
        <f t="shared" si="2"/>
        <v>0</v>
      </c>
    </row>
    <row r="183" spans="1:9" x14ac:dyDescent="0.2">
      <c r="A183" s="27" t="s">
        <v>22</v>
      </c>
      <c r="B183" s="9" t="s">
        <v>380</v>
      </c>
      <c r="C183" s="6" t="s">
        <v>24</v>
      </c>
      <c r="D183" s="10" t="s">
        <v>381</v>
      </c>
      <c r="E183" s="11" t="s">
        <v>26</v>
      </c>
      <c r="F183" s="28">
        <v>4.6143785699627022</v>
      </c>
      <c r="G183" s="53"/>
      <c r="H183" s="30">
        <v>297.59999999999997</v>
      </c>
      <c r="I183" s="31">
        <f t="shared" si="2"/>
        <v>0</v>
      </c>
    </row>
    <row r="184" spans="1:9" ht="25.5" x14ac:dyDescent="0.2">
      <c r="A184" s="27" t="s">
        <v>22</v>
      </c>
      <c r="B184" s="9" t="s">
        <v>383</v>
      </c>
      <c r="C184" s="6" t="s">
        <v>24</v>
      </c>
      <c r="D184" s="10" t="s">
        <v>384</v>
      </c>
      <c r="E184" s="11" t="s">
        <v>26</v>
      </c>
      <c r="F184" s="28">
        <v>54.203566935161874</v>
      </c>
      <c r="G184" s="53"/>
      <c r="H184" s="30">
        <v>1064.3999999999999</v>
      </c>
      <c r="I184" s="31">
        <f t="shared" si="2"/>
        <v>0</v>
      </c>
    </row>
    <row r="185" spans="1:9" x14ac:dyDescent="0.2">
      <c r="A185" s="27" t="s">
        <v>22</v>
      </c>
      <c r="B185" s="9" t="s">
        <v>386</v>
      </c>
      <c r="C185" s="6" t="s">
        <v>24</v>
      </c>
      <c r="D185" s="10" t="s">
        <v>387</v>
      </c>
      <c r="E185" s="11" t="s">
        <v>26</v>
      </c>
      <c r="F185" s="28">
        <v>0.73830057119403225</v>
      </c>
      <c r="G185" s="53"/>
      <c r="H185" s="30">
        <v>596.4</v>
      </c>
      <c r="I185" s="31">
        <f t="shared" si="2"/>
        <v>0</v>
      </c>
    </row>
    <row r="186" spans="1:9" x14ac:dyDescent="0.2">
      <c r="A186" s="27" t="s">
        <v>22</v>
      </c>
      <c r="B186" s="9" t="s">
        <v>388</v>
      </c>
      <c r="C186" s="6" t="s">
        <v>24</v>
      </c>
      <c r="D186" s="10" t="s">
        <v>389</v>
      </c>
      <c r="E186" s="11" t="s">
        <v>26</v>
      </c>
      <c r="F186" s="28">
        <v>2.1533766659825941</v>
      </c>
      <c r="G186" s="53"/>
      <c r="H186" s="30">
        <v>895.19999999999993</v>
      </c>
      <c r="I186" s="31">
        <f t="shared" si="2"/>
        <v>0</v>
      </c>
    </row>
    <row r="187" spans="1:9" x14ac:dyDescent="0.2">
      <c r="A187" s="27" t="s">
        <v>22</v>
      </c>
      <c r="B187" s="9" t="s">
        <v>391</v>
      </c>
      <c r="C187" s="6" t="s">
        <v>24</v>
      </c>
      <c r="D187" s="10" t="s">
        <v>392</v>
      </c>
      <c r="E187" s="11" t="s">
        <v>129</v>
      </c>
      <c r="F187" s="28">
        <v>2428.7400898921019</v>
      </c>
      <c r="G187" s="53"/>
      <c r="H187" s="30">
        <v>19.439999999999998</v>
      </c>
      <c r="I187" s="31">
        <f t="shared" si="2"/>
        <v>0</v>
      </c>
    </row>
    <row r="188" spans="1:9" x14ac:dyDescent="0.2">
      <c r="A188" s="27" t="s">
        <v>22</v>
      </c>
      <c r="B188" s="9" t="s">
        <v>394</v>
      </c>
      <c r="C188" s="6" t="s">
        <v>24</v>
      </c>
      <c r="D188" s="10" t="s">
        <v>395</v>
      </c>
      <c r="E188" s="11" t="s">
        <v>129</v>
      </c>
      <c r="F188" s="28">
        <v>749.92880519033827</v>
      </c>
      <c r="G188" s="53"/>
      <c r="H188" s="30">
        <v>31.2</v>
      </c>
      <c r="I188" s="31">
        <f t="shared" si="2"/>
        <v>0</v>
      </c>
    </row>
    <row r="189" spans="1:9" x14ac:dyDescent="0.2">
      <c r="A189" s="27" t="s">
        <v>22</v>
      </c>
      <c r="B189" s="9" t="s">
        <v>396</v>
      </c>
      <c r="C189" s="6" t="s">
        <v>24</v>
      </c>
      <c r="D189" s="10" t="s">
        <v>397</v>
      </c>
      <c r="E189" s="11" t="s">
        <v>129</v>
      </c>
      <c r="F189" s="28">
        <v>606.94068242374055</v>
      </c>
      <c r="G189" s="53"/>
      <c r="H189" s="30">
        <v>31.2</v>
      </c>
      <c r="I189" s="31">
        <f t="shared" si="2"/>
        <v>0</v>
      </c>
    </row>
    <row r="190" spans="1:9" x14ac:dyDescent="0.2">
      <c r="A190" s="27" t="s">
        <v>22</v>
      </c>
      <c r="B190" s="9" t="s">
        <v>399</v>
      </c>
      <c r="C190" s="6" t="s">
        <v>24</v>
      </c>
      <c r="D190" s="10" t="s">
        <v>400</v>
      </c>
      <c r="E190" s="11" t="s">
        <v>129</v>
      </c>
      <c r="F190" s="28">
        <v>19.688015231840861</v>
      </c>
      <c r="G190" s="53"/>
      <c r="H190" s="30">
        <v>33.6</v>
      </c>
      <c r="I190" s="31">
        <f t="shared" si="2"/>
        <v>0</v>
      </c>
    </row>
    <row r="191" spans="1:9" ht="12.75" customHeight="1" x14ac:dyDescent="0.2">
      <c r="A191" s="13" t="s">
        <v>27</v>
      </c>
      <c r="D191" s="14" t="s">
        <v>401</v>
      </c>
      <c r="F191" s="28">
        <v>0</v>
      </c>
      <c r="G191" s="53"/>
      <c r="H191" s="30">
        <v>0</v>
      </c>
      <c r="I191" s="31">
        <f t="shared" si="2"/>
        <v>0</v>
      </c>
    </row>
    <row r="192" spans="1:9" x14ac:dyDescent="0.2">
      <c r="A192" s="27" t="s">
        <v>22</v>
      </c>
      <c r="B192" s="9" t="s">
        <v>403</v>
      </c>
      <c r="C192" s="6" t="s">
        <v>24</v>
      </c>
      <c r="D192" s="10" t="s">
        <v>404</v>
      </c>
      <c r="E192" s="11" t="s">
        <v>129</v>
      </c>
      <c r="F192" s="28">
        <v>15.381261899875673</v>
      </c>
      <c r="G192" s="53"/>
      <c r="H192" s="30">
        <v>48</v>
      </c>
      <c r="I192" s="31">
        <f t="shared" si="2"/>
        <v>0</v>
      </c>
    </row>
    <row r="193" spans="1:9" ht="12.75" customHeight="1" x14ac:dyDescent="0.2">
      <c r="A193" s="13" t="s">
        <v>27</v>
      </c>
      <c r="D193" s="14" t="s">
        <v>401</v>
      </c>
      <c r="F193" s="28">
        <v>0</v>
      </c>
      <c r="G193" s="53"/>
      <c r="H193" s="30">
        <v>0</v>
      </c>
      <c r="I193" s="31">
        <f t="shared" ref="I193:I205" si="3">F193*G193</f>
        <v>0</v>
      </c>
    </row>
    <row r="194" spans="1:9" ht="25.5" x14ac:dyDescent="0.2">
      <c r="A194" s="27" t="s">
        <v>22</v>
      </c>
      <c r="B194" s="9" t="s">
        <v>403</v>
      </c>
      <c r="C194" s="6" t="s">
        <v>89</v>
      </c>
      <c r="D194" s="10" t="s">
        <v>405</v>
      </c>
      <c r="E194" s="11" t="s">
        <v>129</v>
      </c>
      <c r="F194" s="28">
        <v>2.1533766659825941</v>
      </c>
      <c r="G194" s="53"/>
      <c r="H194" s="30">
        <v>48</v>
      </c>
      <c r="I194" s="31">
        <f t="shared" si="3"/>
        <v>0</v>
      </c>
    </row>
    <row r="195" spans="1:9" ht="12.75" customHeight="1" x14ac:dyDescent="0.2">
      <c r="A195" s="13" t="s">
        <v>27</v>
      </c>
      <c r="D195" s="14" t="s">
        <v>406</v>
      </c>
      <c r="F195" s="28">
        <v>0</v>
      </c>
      <c r="G195" s="53"/>
      <c r="H195" s="30">
        <v>0</v>
      </c>
      <c r="I195" s="31">
        <f t="shared" si="3"/>
        <v>0</v>
      </c>
    </row>
    <row r="196" spans="1:9" x14ac:dyDescent="0.2">
      <c r="A196" s="27" t="s">
        <v>22</v>
      </c>
      <c r="B196" s="9" t="s">
        <v>408</v>
      </c>
      <c r="C196" s="6" t="s">
        <v>24</v>
      </c>
      <c r="D196" s="10" t="s">
        <v>409</v>
      </c>
      <c r="E196" s="11" t="s">
        <v>129</v>
      </c>
      <c r="F196" s="28">
        <v>13.350935329092085</v>
      </c>
      <c r="G196" s="53"/>
      <c r="H196" s="30">
        <v>22.08</v>
      </c>
      <c r="I196" s="31">
        <f t="shared" si="3"/>
        <v>0</v>
      </c>
    </row>
    <row r="197" spans="1:9" ht="12.75" customHeight="1" x14ac:dyDescent="0.2">
      <c r="A197" s="13" t="s">
        <v>27</v>
      </c>
      <c r="D197" s="14" t="s">
        <v>401</v>
      </c>
      <c r="F197" s="28">
        <v>0</v>
      </c>
      <c r="G197" s="53"/>
      <c r="H197" s="30">
        <v>0</v>
      </c>
      <c r="I197" s="31">
        <f t="shared" si="3"/>
        <v>0</v>
      </c>
    </row>
    <row r="198" spans="1:9" x14ac:dyDescent="0.2">
      <c r="A198" s="27" t="s">
        <v>22</v>
      </c>
      <c r="B198" s="9" t="s">
        <v>411</v>
      </c>
      <c r="C198" s="6" t="s">
        <v>24</v>
      </c>
      <c r="D198" s="10" t="s">
        <v>412</v>
      </c>
      <c r="E198" s="11" t="s">
        <v>129</v>
      </c>
      <c r="F198" s="28">
        <v>6.8219741760349581</v>
      </c>
      <c r="G198" s="53"/>
      <c r="H198" s="30">
        <v>33.6</v>
      </c>
      <c r="I198" s="31">
        <f t="shared" si="3"/>
        <v>0</v>
      </c>
    </row>
    <row r="199" spans="1:9" ht="12.75" customHeight="1" x14ac:dyDescent="0.2">
      <c r="A199" s="13" t="s">
        <v>27</v>
      </c>
      <c r="D199" s="14" t="s">
        <v>401</v>
      </c>
      <c r="F199" s="28">
        <v>0</v>
      </c>
      <c r="G199" s="53"/>
      <c r="H199" s="30">
        <v>0</v>
      </c>
      <c r="I199" s="31">
        <f t="shared" si="3"/>
        <v>0</v>
      </c>
    </row>
    <row r="200" spans="1:9" x14ac:dyDescent="0.2">
      <c r="A200" s="27" t="s">
        <v>22</v>
      </c>
      <c r="B200" s="9" t="s">
        <v>413</v>
      </c>
      <c r="C200" s="6" t="s">
        <v>24</v>
      </c>
      <c r="D200" s="10" t="s">
        <v>414</v>
      </c>
      <c r="E200" s="11" t="s">
        <v>129</v>
      </c>
      <c r="F200" s="28">
        <v>289.59182641248685</v>
      </c>
      <c r="G200" s="53"/>
      <c r="H200" s="30">
        <v>19.439999999999998</v>
      </c>
      <c r="I200" s="31">
        <f t="shared" si="3"/>
        <v>0</v>
      </c>
    </row>
    <row r="201" spans="1:9" x14ac:dyDescent="0.2">
      <c r="A201" s="27" t="s">
        <v>22</v>
      </c>
      <c r="B201" s="9" t="s">
        <v>416</v>
      </c>
      <c r="C201" s="6" t="s">
        <v>24</v>
      </c>
      <c r="D201" s="10" t="s">
        <v>417</v>
      </c>
      <c r="E201" s="11" t="s">
        <v>129</v>
      </c>
      <c r="F201" s="28">
        <v>161.264432528047</v>
      </c>
      <c r="G201" s="53"/>
      <c r="H201" s="30">
        <v>25.2</v>
      </c>
      <c r="I201" s="31">
        <f t="shared" si="3"/>
        <v>0</v>
      </c>
    </row>
    <row r="202" spans="1:9" x14ac:dyDescent="0.2">
      <c r="A202" s="27" t="s">
        <v>22</v>
      </c>
      <c r="B202" s="9" t="s">
        <v>419</v>
      </c>
      <c r="C202" s="6" t="s">
        <v>24</v>
      </c>
      <c r="D202" s="10" t="s">
        <v>1626</v>
      </c>
      <c r="E202" s="11" t="s">
        <v>129</v>
      </c>
      <c r="F202" s="28">
        <v>67.731061661779734</v>
      </c>
      <c r="G202" s="53"/>
      <c r="H202" s="30">
        <v>189.6</v>
      </c>
      <c r="I202" s="31">
        <f t="shared" si="3"/>
        <v>0</v>
      </c>
    </row>
    <row r="203" spans="1:9" x14ac:dyDescent="0.2">
      <c r="A203" s="27" t="s">
        <v>22</v>
      </c>
      <c r="B203" s="9" t="s">
        <v>422</v>
      </c>
      <c r="C203" s="6" t="s">
        <v>24</v>
      </c>
      <c r="D203" s="10" t="s">
        <v>423</v>
      </c>
      <c r="E203" s="11" t="s">
        <v>129</v>
      </c>
      <c r="F203" s="28">
        <v>14.396861138283629</v>
      </c>
      <c r="G203" s="53"/>
      <c r="H203" s="30">
        <v>400.8</v>
      </c>
      <c r="I203" s="31">
        <f t="shared" si="3"/>
        <v>0</v>
      </c>
    </row>
    <row r="204" spans="1:9" ht="25.5" x14ac:dyDescent="0.2">
      <c r="A204" s="27" t="s">
        <v>22</v>
      </c>
      <c r="B204" s="9" t="s">
        <v>425</v>
      </c>
      <c r="C204" s="6" t="s">
        <v>24</v>
      </c>
      <c r="D204" s="10" t="s">
        <v>426</v>
      </c>
      <c r="E204" s="11" t="s">
        <v>94</v>
      </c>
      <c r="F204" s="28">
        <v>4</v>
      </c>
      <c r="G204" s="53"/>
      <c r="H204" s="30">
        <v>1141.2</v>
      </c>
      <c r="I204" s="31">
        <f t="shared" si="3"/>
        <v>0</v>
      </c>
    </row>
    <row r="205" spans="1:9" ht="25.5" x14ac:dyDescent="0.2">
      <c r="A205" s="27" t="s">
        <v>22</v>
      </c>
      <c r="B205" s="9" t="s">
        <v>428</v>
      </c>
      <c r="C205" s="6" t="s">
        <v>24</v>
      </c>
      <c r="D205" s="10" t="s">
        <v>429</v>
      </c>
      <c r="E205" s="11" t="s">
        <v>94</v>
      </c>
      <c r="F205" s="28">
        <v>7</v>
      </c>
      <c r="G205" s="53"/>
      <c r="H205" s="30">
        <v>1344</v>
      </c>
      <c r="I205" s="31">
        <f t="shared" si="3"/>
        <v>0</v>
      </c>
    </row>
    <row r="206" spans="1:9" ht="12.75" customHeight="1" x14ac:dyDescent="0.2">
      <c r="A206" s="2" t="s">
        <v>20</v>
      </c>
      <c r="B206" s="35" t="s">
        <v>7</v>
      </c>
      <c r="C206" s="36"/>
      <c r="D206" s="37" t="s">
        <v>431</v>
      </c>
      <c r="E206" s="36"/>
      <c r="F206" s="38"/>
      <c r="G206" s="54"/>
      <c r="H206" s="39"/>
      <c r="I206" s="26">
        <f>SUM(I207:I235)</f>
        <v>0</v>
      </c>
    </row>
    <row r="207" spans="1:9" x14ac:dyDescent="0.2">
      <c r="A207" s="27" t="s">
        <v>22</v>
      </c>
      <c r="B207" s="9" t="s">
        <v>432</v>
      </c>
      <c r="C207" s="6" t="s">
        <v>24</v>
      </c>
      <c r="D207" s="10" t="s">
        <v>433</v>
      </c>
      <c r="E207" s="11" t="s">
        <v>26</v>
      </c>
      <c r="F207" s="28">
        <v>91.089970373418069</v>
      </c>
      <c r="G207" s="53"/>
      <c r="H207" s="30">
        <v>1344</v>
      </c>
      <c r="I207" s="31">
        <f t="shared" ref="I207:I234" si="4">F207*G207</f>
        <v>0</v>
      </c>
    </row>
    <row r="208" spans="1:9" x14ac:dyDescent="0.2">
      <c r="A208" s="27" t="s">
        <v>22</v>
      </c>
      <c r="B208" s="9" t="s">
        <v>435</v>
      </c>
      <c r="C208" s="6" t="s">
        <v>24</v>
      </c>
      <c r="D208" s="10" t="s">
        <v>1627</v>
      </c>
      <c r="E208" s="11" t="s">
        <v>129</v>
      </c>
      <c r="F208" s="28">
        <v>261.24838069543614</v>
      </c>
      <c r="G208" s="53"/>
      <c r="H208" s="30">
        <v>67.2</v>
      </c>
      <c r="I208" s="31">
        <f t="shared" si="4"/>
        <v>0</v>
      </c>
    </row>
    <row r="209" spans="1:9" ht="25.5" x14ac:dyDescent="0.2">
      <c r="A209" s="27" t="s">
        <v>22</v>
      </c>
      <c r="B209" s="9" t="s">
        <v>438</v>
      </c>
      <c r="C209" s="6" t="s">
        <v>24</v>
      </c>
      <c r="D209" s="10" t="s">
        <v>439</v>
      </c>
      <c r="E209" s="11" t="s">
        <v>205</v>
      </c>
      <c r="F209" s="28">
        <v>46.082260652027514</v>
      </c>
      <c r="G209" s="53"/>
      <c r="H209" s="30">
        <v>301.2</v>
      </c>
      <c r="I209" s="31">
        <f t="shared" si="4"/>
        <v>0</v>
      </c>
    </row>
    <row r="210" spans="1:9" x14ac:dyDescent="0.2">
      <c r="A210" s="27" t="s">
        <v>22</v>
      </c>
      <c r="B210" s="9" t="s">
        <v>441</v>
      </c>
      <c r="C210" s="6" t="s">
        <v>24</v>
      </c>
      <c r="D210" s="10" t="s">
        <v>442</v>
      </c>
      <c r="E210" s="11" t="s">
        <v>205</v>
      </c>
      <c r="F210" s="28">
        <v>1.784226380385578</v>
      </c>
      <c r="G210" s="53"/>
      <c r="H210" s="30">
        <v>597.6</v>
      </c>
      <c r="I210" s="31">
        <f t="shared" si="4"/>
        <v>0</v>
      </c>
    </row>
    <row r="211" spans="1:9" ht="25.5" x14ac:dyDescent="0.2">
      <c r="A211" s="27" t="s">
        <v>22</v>
      </c>
      <c r="B211" s="9" t="s">
        <v>443</v>
      </c>
      <c r="C211" s="6" t="s">
        <v>24</v>
      </c>
      <c r="D211" s="10" t="s">
        <v>444</v>
      </c>
      <c r="E211" s="11" t="s">
        <v>205</v>
      </c>
      <c r="F211" s="28">
        <v>84.541657052582224</v>
      </c>
      <c r="G211" s="53"/>
      <c r="H211" s="30">
        <v>484.79999999999995</v>
      </c>
      <c r="I211" s="31">
        <f t="shared" si="4"/>
        <v>0</v>
      </c>
    </row>
    <row r="212" spans="1:9" ht="25.5" x14ac:dyDescent="0.2">
      <c r="A212" s="27" t="s">
        <v>22</v>
      </c>
      <c r="B212" s="9" t="s">
        <v>445</v>
      </c>
      <c r="C212" s="6" t="s">
        <v>24</v>
      </c>
      <c r="D212" s="10" t="s">
        <v>446</v>
      </c>
      <c r="E212" s="11" t="s">
        <v>205</v>
      </c>
      <c r="F212" s="28">
        <v>51.702354428689006</v>
      </c>
      <c r="G212" s="53"/>
      <c r="H212" s="30">
        <v>746.4</v>
      </c>
      <c r="I212" s="31">
        <f t="shared" si="4"/>
        <v>0</v>
      </c>
    </row>
    <row r="213" spans="1:9" ht="25.5" x14ac:dyDescent="0.2">
      <c r="A213" s="27" t="s">
        <v>22</v>
      </c>
      <c r="B213" s="9" t="s">
        <v>447</v>
      </c>
      <c r="C213" s="6" t="s">
        <v>24</v>
      </c>
      <c r="D213" s="10" t="s">
        <v>448</v>
      </c>
      <c r="E213" s="11" t="s">
        <v>26</v>
      </c>
      <c r="F213" s="28">
        <v>1.0360018089680596</v>
      </c>
      <c r="G213" s="53"/>
      <c r="H213" s="30">
        <v>3960</v>
      </c>
      <c r="I213" s="31">
        <f t="shared" si="4"/>
        <v>0</v>
      </c>
    </row>
    <row r="214" spans="1:9" x14ac:dyDescent="0.2">
      <c r="A214" s="27" t="s">
        <v>22</v>
      </c>
      <c r="B214" s="9" t="s">
        <v>450</v>
      </c>
      <c r="C214" s="6" t="s">
        <v>24</v>
      </c>
      <c r="D214" s="10" t="s">
        <v>1628</v>
      </c>
      <c r="E214" s="11" t="s">
        <v>129</v>
      </c>
      <c r="F214" s="28">
        <v>196.75710222320961</v>
      </c>
      <c r="G214" s="53"/>
      <c r="H214" s="30">
        <v>75.599999999999994</v>
      </c>
      <c r="I214" s="31">
        <f t="shared" si="4"/>
        <v>0</v>
      </c>
    </row>
    <row r="215" spans="1:9" x14ac:dyDescent="0.2">
      <c r="A215" s="27" t="s">
        <v>22</v>
      </c>
      <c r="B215" s="9" t="s">
        <v>453</v>
      </c>
      <c r="C215" s="6" t="s">
        <v>24</v>
      </c>
      <c r="D215" s="10" t="s">
        <v>454</v>
      </c>
      <c r="E215" s="11" t="s">
        <v>26</v>
      </c>
      <c r="F215" s="28">
        <v>44.544134462039949</v>
      </c>
      <c r="G215" s="53"/>
      <c r="H215" s="30">
        <v>1248</v>
      </c>
      <c r="I215" s="31">
        <f t="shared" si="4"/>
        <v>0</v>
      </c>
    </row>
    <row r="216" spans="1:9" x14ac:dyDescent="0.2">
      <c r="A216" s="27" t="s">
        <v>22</v>
      </c>
      <c r="B216" s="9" t="s">
        <v>456</v>
      </c>
      <c r="C216" s="6" t="s">
        <v>24</v>
      </c>
      <c r="D216" s="10" t="s">
        <v>1629</v>
      </c>
      <c r="E216" s="11" t="s">
        <v>129</v>
      </c>
      <c r="F216" s="28">
        <v>95.976771359116455</v>
      </c>
      <c r="G216" s="53"/>
      <c r="H216" s="30">
        <v>96</v>
      </c>
      <c r="I216" s="31">
        <f t="shared" si="4"/>
        <v>0</v>
      </c>
    </row>
    <row r="217" spans="1:9" ht="25.5" x14ac:dyDescent="0.2">
      <c r="A217" s="27" t="s">
        <v>22</v>
      </c>
      <c r="B217" s="9" t="s">
        <v>459</v>
      </c>
      <c r="C217" s="6" t="s">
        <v>24</v>
      </c>
      <c r="D217" s="10" t="s">
        <v>460</v>
      </c>
      <c r="E217" s="11" t="s">
        <v>129</v>
      </c>
      <c r="F217" s="28">
        <v>0.86750317115298803</v>
      </c>
      <c r="G217" s="53"/>
      <c r="H217" s="30">
        <v>252</v>
      </c>
      <c r="I217" s="31">
        <f t="shared" si="4"/>
        <v>0</v>
      </c>
    </row>
    <row r="218" spans="1:9" ht="25.5" x14ac:dyDescent="0.2">
      <c r="A218" s="27" t="s">
        <v>22</v>
      </c>
      <c r="B218" s="9" t="s">
        <v>462</v>
      </c>
      <c r="C218" s="6" t="s">
        <v>24</v>
      </c>
      <c r="D218" s="10" t="s">
        <v>463</v>
      </c>
      <c r="E218" s="11" t="s">
        <v>205</v>
      </c>
      <c r="F218" s="28">
        <v>1.6734812947064732</v>
      </c>
      <c r="G218" s="53"/>
      <c r="H218" s="30">
        <v>1308</v>
      </c>
      <c r="I218" s="31">
        <f t="shared" si="4"/>
        <v>0</v>
      </c>
    </row>
    <row r="219" spans="1:9" ht="25.5" x14ac:dyDescent="0.2">
      <c r="A219" s="27" t="s">
        <v>22</v>
      </c>
      <c r="B219" s="9" t="s">
        <v>465</v>
      </c>
      <c r="C219" s="6" t="s">
        <v>24</v>
      </c>
      <c r="D219" s="10" t="s">
        <v>466</v>
      </c>
      <c r="E219" s="11" t="s">
        <v>26</v>
      </c>
      <c r="F219" s="28">
        <v>11.382133805907998</v>
      </c>
      <c r="G219" s="53"/>
      <c r="H219" s="30">
        <v>4572</v>
      </c>
      <c r="I219" s="31">
        <f t="shared" si="4"/>
        <v>0</v>
      </c>
    </row>
    <row r="220" spans="1:9" x14ac:dyDescent="0.2">
      <c r="A220" s="27" t="s">
        <v>22</v>
      </c>
      <c r="B220" s="9" t="s">
        <v>468</v>
      </c>
      <c r="C220" s="6" t="s">
        <v>24</v>
      </c>
      <c r="D220" s="10" t="s">
        <v>469</v>
      </c>
      <c r="E220" s="11" t="s">
        <v>26</v>
      </c>
      <c r="F220" s="28">
        <v>9.2902821875249071</v>
      </c>
      <c r="G220" s="53"/>
      <c r="H220" s="30">
        <v>4236</v>
      </c>
      <c r="I220" s="31">
        <f t="shared" si="4"/>
        <v>0</v>
      </c>
    </row>
    <row r="221" spans="1:9" x14ac:dyDescent="0.2">
      <c r="A221" s="27" t="s">
        <v>22</v>
      </c>
      <c r="B221" s="9" t="s">
        <v>471</v>
      </c>
      <c r="C221" s="6" t="s">
        <v>24</v>
      </c>
      <c r="D221" s="10" t="s">
        <v>472</v>
      </c>
      <c r="E221" s="11" t="s">
        <v>26</v>
      </c>
      <c r="F221" s="28">
        <v>9.1057070447263992</v>
      </c>
      <c r="G221" s="53"/>
      <c r="H221" s="30">
        <v>4860</v>
      </c>
      <c r="I221" s="31">
        <f t="shared" si="4"/>
        <v>0</v>
      </c>
    </row>
    <row r="222" spans="1:9" x14ac:dyDescent="0.2">
      <c r="A222" s="27" t="s">
        <v>22</v>
      </c>
      <c r="B222" s="9" t="s">
        <v>474</v>
      </c>
      <c r="C222" s="6" t="s">
        <v>24</v>
      </c>
      <c r="D222" s="10" t="s">
        <v>475</v>
      </c>
      <c r="E222" s="11" t="s">
        <v>26</v>
      </c>
      <c r="F222" s="28">
        <v>6.1525047599502694</v>
      </c>
      <c r="G222" s="53"/>
      <c r="H222" s="30">
        <v>5112</v>
      </c>
      <c r="I222" s="31">
        <f t="shared" si="4"/>
        <v>0</v>
      </c>
    </row>
    <row r="223" spans="1:9" x14ac:dyDescent="0.2">
      <c r="A223" s="27" t="s">
        <v>22</v>
      </c>
      <c r="B223" s="9" t="s">
        <v>476</v>
      </c>
      <c r="C223" s="6" t="s">
        <v>24</v>
      </c>
      <c r="D223" s="10" t="s">
        <v>477</v>
      </c>
      <c r="E223" s="11" t="s">
        <v>26</v>
      </c>
      <c r="F223" s="28">
        <v>4.3067533319651883</v>
      </c>
      <c r="G223" s="53"/>
      <c r="H223" s="30">
        <v>4728</v>
      </c>
      <c r="I223" s="31">
        <f t="shared" si="4"/>
        <v>0</v>
      </c>
    </row>
    <row r="224" spans="1:9" x14ac:dyDescent="0.2">
      <c r="A224" s="27" t="s">
        <v>22</v>
      </c>
      <c r="B224" s="9" t="s">
        <v>478</v>
      </c>
      <c r="C224" s="6" t="s">
        <v>24</v>
      </c>
      <c r="D224" s="10" t="s">
        <v>479</v>
      </c>
      <c r="E224" s="11" t="s">
        <v>26</v>
      </c>
      <c r="F224" s="28">
        <v>7.1984305691418147</v>
      </c>
      <c r="G224" s="53"/>
      <c r="H224" s="30">
        <v>4380</v>
      </c>
      <c r="I224" s="31">
        <f t="shared" si="4"/>
        <v>0</v>
      </c>
    </row>
    <row r="225" spans="1:9" x14ac:dyDescent="0.2">
      <c r="A225" s="27" t="s">
        <v>22</v>
      </c>
      <c r="B225" s="9" t="s">
        <v>480</v>
      </c>
      <c r="C225" s="6" t="s">
        <v>24</v>
      </c>
      <c r="D225" s="10" t="s">
        <v>481</v>
      </c>
      <c r="E225" s="11" t="s">
        <v>26</v>
      </c>
      <c r="F225" s="28">
        <v>4.1221781891666804</v>
      </c>
      <c r="G225" s="53"/>
      <c r="H225" s="30">
        <v>5256</v>
      </c>
      <c r="I225" s="31">
        <f t="shared" si="4"/>
        <v>0</v>
      </c>
    </row>
    <row r="226" spans="1:9" x14ac:dyDescent="0.2">
      <c r="A226" s="27" t="s">
        <v>22</v>
      </c>
      <c r="B226" s="9" t="s">
        <v>482</v>
      </c>
      <c r="C226" s="6" t="s">
        <v>24</v>
      </c>
      <c r="D226" s="10" t="s">
        <v>483</v>
      </c>
      <c r="E226" s="11" t="s">
        <v>26</v>
      </c>
      <c r="F226" s="28">
        <v>6.0909797123507667</v>
      </c>
      <c r="G226" s="53"/>
      <c r="H226" s="30">
        <v>5676</v>
      </c>
      <c r="I226" s="31">
        <f t="shared" si="4"/>
        <v>0</v>
      </c>
    </row>
    <row r="227" spans="1:9" x14ac:dyDescent="0.2">
      <c r="A227" s="27" t="s">
        <v>22</v>
      </c>
      <c r="B227" s="9" t="s">
        <v>484</v>
      </c>
      <c r="C227" s="6" t="s">
        <v>24</v>
      </c>
      <c r="D227" s="10" t="s">
        <v>485</v>
      </c>
      <c r="E227" s="11" t="s">
        <v>41</v>
      </c>
      <c r="F227" s="28">
        <v>1.0653226148822499</v>
      </c>
      <c r="G227" s="53"/>
      <c r="H227" s="30">
        <v>40320</v>
      </c>
      <c r="I227" s="31">
        <f t="shared" si="4"/>
        <v>0</v>
      </c>
    </row>
    <row r="228" spans="1:9" x14ac:dyDescent="0.2">
      <c r="A228" s="27" t="s">
        <v>22</v>
      </c>
      <c r="B228" s="9" t="s">
        <v>487</v>
      </c>
      <c r="C228" s="6" t="s">
        <v>24</v>
      </c>
      <c r="D228" s="10" t="s">
        <v>488</v>
      </c>
      <c r="E228" s="11" t="s">
        <v>41</v>
      </c>
      <c r="F228" s="28">
        <v>1.3976250819097407</v>
      </c>
      <c r="G228" s="53"/>
      <c r="H228" s="30">
        <v>35280</v>
      </c>
      <c r="I228" s="31">
        <f t="shared" si="4"/>
        <v>0</v>
      </c>
    </row>
    <row r="229" spans="1:9" x14ac:dyDescent="0.2">
      <c r="A229" s="27" t="s">
        <v>22</v>
      </c>
      <c r="B229" s="9" t="s">
        <v>489</v>
      </c>
      <c r="C229" s="6" t="s">
        <v>24</v>
      </c>
      <c r="D229" s="10" t="s">
        <v>490</v>
      </c>
      <c r="E229" s="11" t="s">
        <v>129</v>
      </c>
      <c r="F229" s="28">
        <v>74.752932833395775</v>
      </c>
      <c r="G229" s="53"/>
      <c r="H229" s="30">
        <v>386.4</v>
      </c>
      <c r="I229" s="31">
        <f t="shared" si="4"/>
        <v>0</v>
      </c>
    </row>
    <row r="230" spans="1:9" ht="25.5" x14ac:dyDescent="0.2">
      <c r="A230" s="27" t="s">
        <v>22</v>
      </c>
      <c r="B230" s="9" t="s">
        <v>492</v>
      </c>
      <c r="C230" s="6" t="s">
        <v>24</v>
      </c>
      <c r="D230" s="10" t="s">
        <v>493</v>
      </c>
      <c r="E230" s="11" t="s">
        <v>129</v>
      </c>
      <c r="F230" s="28">
        <v>2.6455770467786159</v>
      </c>
      <c r="G230" s="53"/>
      <c r="H230" s="30">
        <v>302.39999999999998</v>
      </c>
      <c r="I230" s="31">
        <f t="shared" si="4"/>
        <v>0</v>
      </c>
    </row>
    <row r="231" spans="1:9" x14ac:dyDescent="0.2">
      <c r="A231" s="27" t="s">
        <v>22</v>
      </c>
      <c r="B231" s="9" t="s">
        <v>495</v>
      </c>
      <c r="C231" s="6" t="s">
        <v>24</v>
      </c>
      <c r="D231" s="10" t="s">
        <v>496</v>
      </c>
      <c r="E231" s="11" t="s">
        <v>129</v>
      </c>
      <c r="F231" s="28">
        <v>46.143785699627017</v>
      </c>
      <c r="G231" s="53"/>
      <c r="H231" s="30">
        <v>171.6</v>
      </c>
      <c r="I231" s="31">
        <f t="shared" si="4"/>
        <v>0</v>
      </c>
    </row>
    <row r="232" spans="1:9" ht="12.75" customHeight="1" x14ac:dyDescent="0.2">
      <c r="A232" s="13" t="s">
        <v>27</v>
      </c>
      <c r="D232" s="14" t="s">
        <v>497</v>
      </c>
      <c r="F232" s="28">
        <v>0</v>
      </c>
      <c r="G232" s="53"/>
      <c r="H232" s="30">
        <v>0</v>
      </c>
      <c r="I232" s="31">
        <f t="shared" si="4"/>
        <v>0</v>
      </c>
    </row>
    <row r="233" spans="1:9" x14ac:dyDescent="0.2">
      <c r="A233" s="27" t="s">
        <v>22</v>
      </c>
      <c r="B233" s="9" t="s">
        <v>499</v>
      </c>
      <c r="C233" s="6" t="s">
        <v>24</v>
      </c>
      <c r="D233" s="10" t="s">
        <v>500</v>
      </c>
      <c r="E233" s="11" t="s">
        <v>129</v>
      </c>
      <c r="F233" s="28">
        <v>376.53329130895645</v>
      </c>
      <c r="G233" s="53"/>
      <c r="H233" s="30">
        <v>171.6</v>
      </c>
      <c r="I233" s="31">
        <f t="shared" si="4"/>
        <v>0</v>
      </c>
    </row>
    <row r="234" spans="1:9" x14ac:dyDescent="0.2">
      <c r="A234" s="27" t="s">
        <v>22</v>
      </c>
      <c r="B234" s="9" t="s">
        <v>502</v>
      </c>
      <c r="C234" s="6" t="s">
        <v>24</v>
      </c>
      <c r="D234" s="10" t="s">
        <v>1630</v>
      </c>
      <c r="E234" s="11" t="s">
        <v>129</v>
      </c>
      <c r="F234" s="28">
        <v>1491.9824042879402</v>
      </c>
      <c r="G234" s="53"/>
      <c r="H234" s="30">
        <v>92.399999999999991</v>
      </c>
      <c r="I234" s="31">
        <f t="shared" si="4"/>
        <v>0</v>
      </c>
    </row>
    <row r="235" spans="1:9" ht="12.75" customHeight="1" x14ac:dyDescent="0.2">
      <c r="A235" s="13" t="s">
        <v>27</v>
      </c>
      <c r="D235" s="40" t="s">
        <v>1631</v>
      </c>
      <c r="F235" s="41">
        <v>0</v>
      </c>
      <c r="G235" s="55"/>
      <c r="H235" s="42">
        <v>0</v>
      </c>
      <c r="I235" s="31">
        <f t="shared" ref="I235" si="5">ROUND(ROUND(H235,2)*ROUND(F235,3),2)</f>
        <v>0</v>
      </c>
    </row>
    <row r="236" spans="1:9" ht="12.75" customHeight="1" x14ac:dyDescent="0.2">
      <c r="A236" s="23" t="s">
        <v>20</v>
      </c>
      <c r="B236" s="35" t="s">
        <v>6</v>
      </c>
      <c r="C236" s="36"/>
      <c r="D236" s="37" t="s">
        <v>506</v>
      </c>
      <c r="E236" s="36"/>
      <c r="F236" s="38"/>
      <c r="G236" s="54"/>
      <c r="H236" s="39"/>
      <c r="I236" s="26">
        <f>SUM(I237:I261)</f>
        <v>0</v>
      </c>
    </row>
    <row r="237" spans="1:9" x14ac:dyDescent="0.2">
      <c r="A237" s="27" t="s">
        <v>22</v>
      </c>
      <c r="B237" s="9" t="s">
        <v>507</v>
      </c>
      <c r="C237" s="6" t="s">
        <v>24</v>
      </c>
      <c r="D237" s="10" t="s">
        <v>508</v>
      </c>
      <c r="E237" s="11" t="s">
        <v>26</v>
      </c>
      <c r="F237" s="28">
        <v>0.49220038079602152</v>
      </c>
      <c r="G237" s="53"/>
      <c r="H237" s="30">
        <v>21480</v>
      </c>
      <c r="I237" s="31">
        <f t="shared" ref="I237:I261" si="6">F237*G237</f>
        <v>0</v>
      </c>
    </row>
    <row r="238" spans="1:9" ht="25.5" x14ac:dyDescent="0.2">
      <c r="A238" s="27" t="s">
        <v>22</v>
      </c>
      <c r="B238" s="9" t="s">
        <v>510</v>
      </c>
      <c r="C238" s="6" t="s">
        <v>24</v>
      </c>
      <c r="D238" s="10" t="s">
        <v>511</v>
      </c>
      <c r="E238" s="11" t="s">
        <v>26</v>
      </c>
      <c r="F238" s="28">
        <v>0.21533766659825943</v>
      </c>
      <c r="G238" s="53"/>
      <c r="H238" s="30">
        <v>4344</v>
      </c>
      <c r="I238" s="31">
        <f t="shared" si="6"/>
        <v>0</v>
      </c>
    </row>
    <row r="239" spans="1:9" ht="25.5" x14ac:dyDescent="0.2">
      <c r="A239" s="27" t="s">
        <v>22</v>
      </c>
      <c r="B239" s="9" t="s">
        <v>512</v>
      </c>
      <c r="C239" s="6" t="s">
        <v>24</v>
      </c>
      <c r="D239" s="10" t="s">
        <v>513</v>
      </c>
      <c r="E239" s="11" t="s">
        <v>26</v>
      </c>
      <c r="F239" s="28">
        <v>0.28301521895771237</v>
      </c>
      <c r="G239" s="53"/>
      <c r="H239" s="30">
        <v>4560</v>
      </c>
      <c r="I239" s="31">
        <f t="shared" si="6"/>
        <v>0</v>
      </c>
    </row>
    <row r="240" spans="1:9" x14ac:dyDescent="0.2">
      <c r="A240" s="27" t="s">
        <v>22</v>
      </c>
      <c r="B240" s="9" t="s">
        <v>514</v>
      </c>
      <c r="C240" s="6" t="s">
        <v>24</v>
      </c>
      <c r="D240" s="10" t="s">
        <v>515</v>
      </c>
      <c r="E240" s="11" t="s">
        <v>26</v>
      </c>
      <c r="F240" s="28">
        <v>0.19547203942793578</v>
      </c>
      <c r="G240" s="53"/>
      <c r="H240" s="30">
        <v>10164</v>
      </c>
      <c r="I240" s="31">
        <f t="shared" si="6"/>
        <v>0</v>
      </c>
    </row>
    <row r="241" spans="1:9" x14ac:dyDescent="0.2">
      <c r="A241" s="27" t="s">
        <v>22</v>
      </c>
      <c r="B241" s="9" t="s">
        <v>516</v>
      </c>
      <c r="C241" s="6" t="s">
        <v>24</v>
      </c>
      <c r="D241" s="10" t="s">
        <v>517</v>
      </c>
      <c r="E241" s="11" t="s">
        <v>41</v>
      </c>
      <c r="F241" s="28">
        <v>0.57218294267537506</v>
      </c>
      <c r="G241" s="53"/>
      <c r="H241" s="30">
        <v>50880</v>
      </c>
      <c r="I241" s="31">
        <f t="shared" si="6"/>
        <v>0</v>
      </c>
    </row>
    <row r="242" spans="1:9" x14ac:dyDescent="0.2">
      <c r="A242" s="27" t="s">
        <v>22</v>
      </c>
      <c r="B242" s="9" t="s">
        <v>518</v>
      </c>
      <c r="C242" s="6" t="s">
        <v>24</v>
      </c>
      <c r="D242" s="10" t="s">
        <v>519</v>
      </c>
      <c r="E242" s="11" t="s">
        <v>41</v>
      </c>
      <c r="F242" s="28">
        <v>0.50019863698395695</v>
      </c>
      <c r="G242" s="53"/>
      <c r="H242" s="30">
        <v>45240</v>
      </c>
      <c r="I242" s="31">
        <f t="shared" si="6"/>
        <v>0</v>
      </c>
    </row>
    <row r="243" spans="1:9" x14ac:dyDescent="0.2">
      <c r="A243" s="27" t="s">
        <v>22</v>
      </c>
      <c r="B243" s="9" t="s">
        <v>520</v>
      </c>
      <c r="C243" s="6" t="s">
        <v>24</v>
      </c>
      <c r="D243" s="10" t="s">
        <v>521</v>
      </c>
      <c r="E243" s="11" t="s">
        <v>522</v>
      </c>
      <c r="F243" s="28">
        <v>33.937216255885687</v>
      </c>
      <c r="G243" s="53"/>
      <c r="H243" s="30">
        <v>190.79999999999998</v>
      </c>
      <c r="I243" s="31">
        <f t="shared" si="6"/>
        <v>0</v>
      </c>
    </row>
    <row r="244" spans="1:9" x14ac:dyDescent="0.2">
      <c r="A244" s="27" t="s">
        <v>22</v>
      </c>
      <c r="B244" s="9" t="s">
        <v>524</v>
      </c>
      <c r="C244" s="6" t="s">
        <v>24</v>
      </c>
      <c r="D244" s="10" t="s">
        <v>525</v>
      </c>
      <c r="E244" s="11" t="s">
        <v>26</v>
      </c>
      <c r="F244" s="28">
        <v>6.8600428073445503</v>
      </c>
      <c r="G244" s="53"/>
      <c r="H244" s="30">
        <v>9792</v>
      </c>
      <c r="I244" s="31">
        <f t="shared" si="6"/>
        <v>0</v>
      </c>
    </row>
    <row r="245" spans="1:9" x14ac:dyDescent="0.2">
      <c r="A245" s="27" t="s">
        <v>22</v>
      </c>
      <c r="B245" s="9" t="s">
        <v>527</v>
      </c>
      <c r="C245" s="6" t="s">
        <v>24</v>
      </c>
      <c r="D245" s="10" t="s">
        <v>528</v>
      </c>
      <c r="E245" s="11" t="s">
        <v>26</v>
      </c>
      <c r="F245" s="28">
        <v>3.8889982587645648</v>
      </c>
      <c r="G245" s="53"/>
      <c r="H245" s="30">
        <v>14880</v>
      </c>
      <c r="I245" s="31">
        <f t="shared" si="6"/>
        <v>0</v>
      </c>
    </row>
    <row r="246" spans="1:9" x14ac:dyDescent="0.2">
      <c r="A246" s="27" t="s">
        <v>22</v>
      </c>
      <c r="B246" s="9" t="s">
        <v>530</v>
      </c>
      <c r="C246" s="6" t="s">
        <v>24</v>
      </c>
      <c r="D246" s="10" t="s">
        <v>531</v>
      </c>
      <c r="E246" s="11" t="s">
        <v>26</v>
      </c>
      <c r="F246" s="28">
        <v>7.2064288253297502</v>
      </c>
      <c r="G246" s="53"/>
      <c r="H246" s="30">
        <v>15240</v>
      </c>
      <c r="I246" s="31">
        <f t="shared" si="6"/>
        <v>0</v>
      </c>
    </row>
    <row r="247" spans="1:9" x14ac:dyDescent="0.2">
      <c r="A247" s="27" t="s">
        <v>22</v>
      </c>
      <c r="B247" s="9" t="s">
        <v>532</v>
      </c>
      <c r="C247" s="6" t="s">
        <v>24</v>
      </c>
      <c r="D247" s="10" t="s">
        <v>533</v>
      </c>
      <c r="E247" s="11" t="s">
        <v>41</v>
      </c>
      <c r="F247" s="28">
        <v>1.1289846234508745</v>
      </c>
      <c r="G247" s="53"/>
      <c r="H247" s="30">
        <v>40920</v>
      </c>
      <c r="I247" s="31">
        <f t="shared" si="6"/>
        <v>0</v>
      </c>
    </row>
    <row r="248" spans="1:9" x14ac:dyDescent="0.2">
      <c r="A248" s="27" t="s">
        <v>22</v>
      </c>
      <c r="B248" s="9" t="s">
        <v>535</v>
      </c>
      <c r="C248" s="6" t="s">
        <v>24</v>
      </c>
      <c r="D248" s="10" t="s">
        <v>536</v>
      </c>
      <c r="E248" s="11" t="s">
        <v>41</v>
      </c>
      <c r="F248" s="28">
        <v>1.0397733044315953</v>
      </c>
      <c r="G248" s="53"/>
      <c r="H248" s="30">
        <v>42120</v>
      </c>
      <c r="I248" s="31">
        <f t="shared" si="6"/>
        <v>0</v>
      </c>
    </row>
    <row r="249" spans="1:9" ht="25.5" x14ac:dyDescent="0.2">
      <c r="A249" s="27" t="s">
        <v>22</v>
      </c>
      <c r="B249" s="9" t="s">
        <v>537</v>
      </c>
      <c r="C249" s="6" t="s">
        <v>24</v>
      </c>
      <c r="D249" s="10" t="s">
        <v>538</v>
      </c>
      <c r="E249" s="11" t="s">
        <v>26</v>
      </c>
      <c r="F249" s="28">
        <v>0.92287571399254043</v>
      </c>
      <c r="G249" s="53"/>
      <c r="H249" s="30">
        <v>19440</v>
      </c>
      <c r="I249" s="31">
        <f t="shared" si="6"/>
        <v>0</v>
      </c>
    </row>
    <row r="250" spans="1:9" ht="38.25" x14ac:dyDescent="0.2">
      <c r="A250" s="27" t="s">
        <v>22</v>
      </c>
      <c r="B250" s="9" t="s">
        <v>540</v>
      </c>
      <c r="C250" s="6" t="s">
        <v>24</v>
      </c>
      <c r="D250" s="10" t="s">
        <v>541</v>
      </c>
      <c r="E250" s="11" t="s">
        <v>26</v>
      </c>
      <c r="F250" s="28">
        <v>6.8415852930646999</v>
      </c>
      <c r="G250" s="53"/>
      <c r="H250" s="30">
        <v>4884</v>
      </c>
      <c r="I250" s="31">
        <f t="shared" si="6"/>
        <v>0</v>
      </c>
    </row>
    <row r="251" spans="1:9" ht="38.25" x14ac:dyDescent="0.2">
      <c r="A251" s="27" t="s">
        <v>22</v>
      </c>
      <c r="B251" s="9" t="s">
        <v>543</v>
      </c>
      <c r="C251" s="6" t="s">
        <v>24</v>
      </c>
      <c r="D251" s="10" t="s">
        <v>544</v>
      </c>
      <c r="E251" s="11" t="s">
        <v>26</v>
      </c>
      <c r="F251" s="28">
        <v>6.8415852930646999</v>
      </c>
      <c r="G251" s="53"/>
      <c r="H251" s="30">
        <v>5052</v>
      </c>
      <c r="I251" s="31">
        <f t="shared" si="6"/>
        <v>0</v>
      </c>
    </row>
    <row r="252" spans="1:9" ht="25.5" x14ac:dyDescent="0.2">
      <c r="A252" s="27" t="s">
        <v>22</v>
      </c>
      <c r="B252" s="9" t="s">
        <v>545</v>
      </c>
      <c r="C252" s="6" t="s">
        <v>24</v>
      </c>
      <c r="D252" s="10" t="s">
        <v>546</v>
      </c>
      <c r="E252" s="11" t="s">
        <v>26</v>
      </c>
      <c r="F252" s="28">
        <v>2.7809321514975216</v>
      </c>
      <c r="G252" s="53"/>
      <c r="H252" s="30">
        <v>6792</v>
      </c>
      <c r="I252" s="31">
        <f t="shared" si="6"/>
        <v>0</v>
      </c>
    </row>
    <row r="253" spans="1:9" ht="25.5" x14ac:dyDescent="0.2">
      <c r="A253" s="27" t="s">
        <v>22</v>
      </c>
      <c r="B253" s="9" t="s">
        <v>548</v>
      </c>
      <c r="C253" s="6" t="s">
        <v>24</v>
      </c>
      <c r="D253" s="10" t="s">
        <v>549</v>
      </c>
      <c r="E253" s="11" t="s">
        <v>26</v>
      </c>
      <c r="F253" s="28">
        <v>2.8990602428885666</v>
      </c>
      <c r="G253" s="53"/>
      <c r="H253" s="30">
        <v>7140</v>
      </c>
      <c r="I253" s="31">
        <f t="shared" si="6"/>
        <v>0</v>
      </c>
    </row>
    <row r="254" spans="1:9" ht="25.5" x14ac:dyDescent="0.2">
      <c r="A254" s="27" t="s">
        <v>22</v>
      </c>
      <c r="B254" s="9" t="s">
        <v>550</v>
      </c>
      <c r="C254" s="6" t="s">
        <v>24</v>
      </c>
      <c r="D254" s="10" t="s">
        <v>551</v>
      </c>
      <c r="E254" s="11" t="s">
        <v>26</v>
      </c>
      <c r="F254" s="28">
        <v>2.6984885877141882</v>
      </c>
      <c r="G254" s="53"/>
      <c r="H254" s="30">
        <v>9060</v>
      </c>
      <c r="I254" s="31">
        <f t="shared" si="6"/>
        <v>0</v>
      </c>
    </row>
    <row r="255" spans="1:9" x14ac:dyDescent="0.2">
      <c r="A255" s="27" t="s">
        <v>22</v>
      </c>
      <c r="B255" s="9" t="s">
        <v>552</v>
      </c>
      <c r="C255" s="6" t="s">
        <v>24</v>
      </c>
      <c r="D255" s="10" t="s">
        <v>553</v>
      </c>
      <c r="E255" s="11" t="s">
        <v>41</v>
      </c>
      <c r="F255" s="28">
        <v>0.2574823242039187</v>
      </c>
      <c r="G255" s="53"/>
      <c r="H255" s="30">
        <v>41520</v>
      </c>
      <c r="I255" s="31">
        <f t="shared" si="6"/>
        <v>0</v>
      </c>
    </row>
    <row r="256" spans="1:9" ht="25.5" x14ac:dyDescent="0.2">
      <c r="A256" s="27" t="s">
        <v>22</v>
      </c>
      <c r="B256" s="9" t="s">
        <v>554</v>
      </c>
      <c r="C256" s="6" t="s">
        <v>24</v>
      </c>
      <c r="D256" s="10" t="s">
        <v>555</v>
      </c>
      <c r="E256" s="11" t="s">
        <v>41</v>
      </c>
      <c r="F256" s="28">
        <v>0.69923216596834803</v>
      </c>
      <c r="G256" s="53"/>
      <c r="H256" s="30">
        <v>36480</v>
      </c>
      <c r="I256" s="31">
        <f t="shared" si="6"/>
        <v>0</v>
      </c>
    </row>
    <row r="257" spans="1:9" ht="25.5" x14ac:dyDescent="0.2">
      <c r="A257" s="27" t="s">
        <v>22</v>
      </c>
      <c r="B257" s="9" t="s">
        <v>556</v>
      </c>
      <c r="C257" s="6" t="s">
        <v>24</v>
      </c>
      <c r="D257" s="10" t="s">
        <v>557</v>
      </c>
      <c r="E257" s="11" t="s">
        <v>26</v>
      </c>
      <c r="F257" s="28">
        <v>0.75675808547388324</v>
      </c>
      <c r="G257" s="53"/>
      <c r="H257" s="30">
        <v>8424</v>
      </c>
      <c r="I257" s="31">
        <f t="shared" si="6"/>
        <v>0</v>
      </c>
    </row>
    <row r="258" spans="1:9" x14ac:dyDescent="0.2">
      <c r="A258" s="27" t="s">
        <v>22</v>
      </c>
      <c r="B258" s="9" t="s">
        <v>558</v>
      </c>
      <c r="C258" s="6" t="s">
        <v>24</v>
      </c>
      <c r="D258" s="10" t="s">
        <v>559</v>
      </c>
      <c r="E258" s="11" t="s">
        <v>41</v>
      </c>
      <c r="F258" s="28">
        <v>0.23456644731352291</v>
      </c>
      <c r="G258" s="53"/>
      <c r="H258" s="30">
        <v>40320</v>
      </c>
      <c r="I258" s="31">
        <f t="shared" si="6"/>
        <v>0</v>
      </c>
    </row>
    <row r="259" spans="1:9" x14ac:dyDescent="0.2">
      <c r="A259" s="27" t="s">
        <v>22</v>
      </c>
      <c r="B259" s="9" t="s">
        <v>560</v>
      </c>
      <c r="C259" s="6" t="s">
        <v>24</v>
      </c>
      <c r="D259" s="10" t="s">
        <v>561</v>
      </c>
      <c r="E259" s="11" t="s">
        <v>522</v>
      </c>
      <c r="F259" s="28">
        <v>35.376902369714045</v>
      </c>
      <c r="G259" s="53"/>
      <c r="H259" s="30">
        <v>92.399999999999991</v>
      </c>
      <c r="I259" s="31">
        <f t="shared" si="6"/>
        <v>0</v>
      </c>
    </row>
    <row r="260" spans="1:9" x14ac:dyDescent="0.2">
      <c r="A260" s="27" t="s">
        <v>22</v>
      </c>
      <c r="B260" s="9" t="s">
        <v>563</v>
      </c>
      <c r="C260" s="6" t="s">
        <v>24</v>
      </c>
      <c r="D260" s="10" t="s">
        <v>564</v>
      </c>
      <c r="E260" s="11" t="s">
        <v>522</v>
      </c>
      <c r="F260" s="28">
        <v>61.217422361505179</v>
      </c>
      <c r="G260" s="53"/>
      <c r="H260" s="30">
        <v>99.6</v>
      </c>
      <c r="I260" s="31">
        <f t="shared" si="6"/>
        <v>0</v>
      </c>
    </row>
    <row r="261" spans="1:9" ht="25.5" x14ac:dyDescent="0.2">
      <c r="A261" s="27" t="s">
        <v>22</v>
      </c>
      <c r="B261" s="9" t="s">
        <v>565</v>
      </c>
      <c r="C261" s="6" t="s">
        <v>24</v>
      </c>
      <c r="D261" s="10" t="s">
        <v>566</v>
      </c>
      <c r="E261" s="11" t="s">
        <v>522</v>
      </c>
      <c r="F261" s="28">
        <v>177.14653573156679</v>
      </c>
      <c r="G261" s="53"/>
      <c r="H261" s="30">
        <v>103.2</v>
      </c>
      <c r="I261" s="31">
        <f t="shared" si="6"/>
        <v>0</v>
      </c>
    </row>
    <row r="262" spans="1:9" ht="12.75" customHeight="1" x14ac:dyDescent="0.2">
      <c r="A262" s="36" t="s">
        <v>20</v>
      </c>
      <c r="B262" s="35" t="s">
        <v>14</v>
      </c>
      <c r="C262" s="36"/>
      <c r="D262" s="37" t="s">
        <v>567</v>
      </c>
      <c r="E262" s="36"/>
      <c r="F262" s="43"/>
      <c r="G262" s="54"/>
      <c r="H262" s="39"/>
      <c r="I262" s="26">
        <f>SUM(I263:I297)</f>
        <v>0</v>
      </c>
    </row>
    <row r="263" spans="1:9" ht="25.5" x14ac:dyDescent="0.2">
      <c r="A263" s="27" t="s">
        <v>22</v>
      </c>
      <c r="B263" s="9" t="s">
        <v>568</v>
      </c>
      <c r="C263" s="6" t="s">
        <v>24</v>
      </c>
      <c r="D263" s="10" t="s">
        <v>569</v>
      </c>
      <c r="E263" s="11" t="s">
        <v>26</v>
      </c>
      <c r="F263" s="28">
        <v>0.93826578925409165</v>
      </c>
      <c r="G263" s="53"/>
      <c r="H263" s="30">
        <v>14280</v>
      </c>
      <c r="I263" s="31">
        <f t="shared" ref="I263:I297" si="7">F263*G263</f>
        <v>0</v>
      </c>
    </row>
    <row r="264" spans="1:9" ht="25.5" x14ac:dyDescent="0.2">
      <c r="A264" s="27" t="s">
        <v>22</v>
      </c>
      <c r="B264" s="9" t="s">
        <v>570</v>
      </c>
      <c r="C264" s="6" t="s">
        <v>24</v>
      </c>
      <c r="D264" s="10" t="s">
        <v>571</v>
      </c>
      <c r="E264" s="11" t="s">
        <v>41</v>
      </c>
      <c r="F264" s="28">
        <v>0.12705682562815826</v>
      </c>
      <c r="G264" s="53"/>
      <c r="H264" s="30">
        <v>44760</v>
      </c>
      <c r="I264" s="31">
        <f t="shared" si="7"/>
        <v>0</v>
      </c>
    </row>
    <row r="265" spans="1:9" x14ac:dyDescent="0.2">
      <c r="A265" s="27" t="s">
        <v>22</v>
      </c>
      <c r="B265" s="9" t="s">
        <v>573</v>
      </c>
      <c r="C265" s="6" t="s">
        <v>24</v>
      </c>
      <c r="D265" s="10" t="s">
        <v>574</v>
      </c>
      <c r="E265" s="11" t="s">
        <v>41</v>
      </c>
      <c r="F265" s="28">
        <v>0.20610890945833402</v>
      </c>
      <c r="G265" s="53"/>
      <c r="H265" s="30">
        <v>38760</v>
      </c>
      <c r="I265" s="31">
        <f t="shared" si="7"/>
        <v>0</v>
      </c>
    </row>
    <row r="266" spans="1:9" x14ac:dyDescent="0.2">
      <c r="A266" s="27" t="s">
        <v>22</v>
      </c>
      <c r="B266" s="9" t="s">
        <v>575</v>
      </c>
      <c r="C266" s="6" t="s">
        <v>24</v>
      </c>
      <c r="D266" s="10" t="s">
        <v>576</v>
      </c>
      <c r="E266" s="11" t="s">
        <v>26</v>
      </c>
      <c r="F266" s="28">
        <v>0.38145529511691673</v>
      </c>
      <c r="G266" s="53"/>
      <c r="H266" s="30">
        <v>15960</v>
      </c>
      <c r="I266" s="31">
        <f t="shared" si="7"/>
        <v>0</v>
      </c>
    </row>
    <row r="267" spans="1:9" x14ac:dyDescent="0.2">
      <c r="A267" s="27" t="s">
        <v>22</v>
      </c>
      <c r="B267" s="9" t="s">
        <v>578</v>
      </c>
      <c r="C267" s="6" t="s">
        <v>24</v>
      </c>
      <c r="D267" s="10" t="s">
        <v>579</v>
      </c>
      <c r="E267" s="11" t="s">
        <v>26</v>
      </c>
      <c r="F267" s="28">
        <v>1.7534638565858267</v>
      </c>
      <c r="G267" s="53"/>
      <c r="H267" s="30">
        <v>3816</v>
      </c>
      <c r="I267" s="31">
        <f t="shared" si="7"/>
        <v>0</v>
      </c>
    </row>
    <row r="268" spans="1:9" ht="25.5" x14ac:dyDescent="0.2">
      <c r="A268" s="27" t="s">
        <v>22</v>
      </c>
      <c r="B268" s="9" t="s">
        <v>580</v>
      </c>
      <c r="C268" s="6" t="s">
        <v>24</v>
      </c>
      <c r="D268" s="10" t="s">
        <v>581</v>
      </c>
      <c r="E268" s="11" t="s">
        <v>26</v>
      </c>
      <c r="F268" s="28">
        <v>67.340117582923881</v>
      </c>
      <c r="G268" s="53"/>
      <c r="H268" s="30">
        <v>3816</v>
      </c>
      <c r="I268" s="31">
        <f t="shared" si="7"/>
        <v>0</v>
      </c>
    </row>
    <row r="269" spans="1:9" ht="25.5" x14ac:dyDescent="0.2">
      <c r="A269" s="27" t="s">
        <v>22</v>
      </c>
      <c r="B269" s="9" t="s">
        <v>582</v>
      </c>
      <c r="C269" s="6" t="s">
        <v>24</v>
      </c>
      <c r="D269" s="10" t="s">
        <v>583</v>
      </c>
      <c r="E269" s="11" t="s">
        <v>26</v>
      </c>
      <c r="F269" s="28">
        <v>8.6750317115298792</v>
      </c>
      <c r="G269" s="53"/>
      <c r="H269" s="30">
        <v>4164</v>
      </c>
      <c r="I269" s="31">
        <f t="shared" si="7"/>
        <v>0</v>
      </c>
    </row>
    <row r="270" spans="1:9" ht="25.5" x14ac:dyDescent="0.2">
      <c r="A270" s="27" t="s">
        <v>22</v>
      </c>
      <c r="B270" s="9" t="s">
        <v>584</v>
      </c>
      <c r="C270" s="6" t="s">
        <v>24</v>
      </c>
      <c r="D270" s="10" t="s">
        <v>585</v>
      </c>
      <c r="E270" s="11" t="s">
        <v>26</v>
      </c>
      <c r="F270" s="28">
        <v>26.148145229788643</v>
      </c>
      <c r="G270" s="53"/>
      <c r="H270" s="30">
        <v>4440</v>
      </c>
      <c r="I270" s="31">
        <f t="shared" si="7"/>
        <v>0</v>
      </c>
    </row>
    <row r="271" spans="1:9" x14ac:dyDescent="0.2">
      <c r="A271" s="27" t="s">
        <v>22</v>
      </c>
      <c r="B271" s="9" t="s">
        <v>586</v>
      </c>
      <c r="C271" s="6" t="s">
        <v>24</v>
      </c>
      <c r="D271" s="10" t="s">
        <v>587</v>
      </c>
      <c r="E271" s="11" t="s">
        <v>26</v>
      </c>
      <c r="F271" s="28">
        <v>3.568452760771156</v>
      </c>
      <c r="G271" s="53"/>
      <c r="H271" s="30">
        <v>4992</v>
      </c>
      <c r="I271" s="31">
        <f t="shared" si="7"/>
        <v>0</v>
      </c>
    </row>
    <row r="272" spans="1:9" x14ac:dyDescent="0.2">
      <c r="A272" s="27" t="s">
        <v>22</v>
      </c>
      <c r="B272" s="9" t="s">
        <v>588</v>
      </c>
      <c r="C272" s="6" t="s">
        <v>24</v>
      </c>
      <c r="D272" s="10" t="s">
        <v>589</v>
      </c>
      <c r="E272" s="11" t="s">
        <v>26</v>
      </c>
      <c r="F272" s="28">
        <v>5.0450539031592205</v>
      </c>
      <c r="G272" s="53"/>
      <c r="H272" s="30">
        <v>6288</v>
      </c>
      <c r="I272" s="31">
        <f t="shared" si="7"/>
        <v>0</v>
      </c>
    </row>
    <row r="273" spans="1:9" ht="25.5" x14ac:dyDescent="0.2">
      <c r="A273" s="27" t="s">
        <v>22</v>
      </c>
      <c r="B273" s="9" t="s">
        <v>591</v>
      </c>
      <c r="C273" s="6" t="s">
        <v>24</v>
      </c>
      <c r="D273" s="10" t="s">
        <v>592</v>
      </c>
      <c r="E273" s="11" t="s">
        <v>26</v>
      </c>
      <c r="F273" s="28">
        <v>7.3830057119403234</v>
      </c>
      <c r="G273" s="53"/>
      <c r="H273" s="30">
        <v>1248</v>
      </c>
      <c r="I273" s="31">
        <f t="shared" si="7"/>
        <v>0</v>
      </c>
    </row>
    <row r="274" spans="1:9" ht="25.5" x14ac:dyDescent="0.2">
      <c r="A274" s="27" t="s">
        <v>22</v>
      </c>
      <c r="B274" s="9" t="s">
        <v>591</v>
      </c>
      <c r="C274" s="6" t="s">
        <v>89</v>
      </c>
      <c r="D274" s="10" t="s">
        <v>592</v>
      </c>
      <c r="E274" s="11" t="s">
        <v>26</v>
      </c>
      <c r="F274" s="28">
        <v>7.3790694884045749</v>
      </c>
      <c r="G274" s="53"/>
      <c r="H274" s="30">
        <v>1248</v>
      </c>
      <c r="I274" s="31">
        <f t="shared" si="7"/>
        <v>0</v>
      </c>
    </row>
    <row r="275" spans="1:9" ht="38.25" customHeight="1" x14ac:dyDescent="0.2">
      <c r="A275" s="13" t="s">
        <v>27</v>
      </c>
      <c r="D275" s="14" t="s">
        <v>594</v>
      </c>
      <c r="F275" s="28">
        <v>0</v>
      </c>
      <c r="G275" s="53"/>
      <c r="H275" s="30">
        <v>0</v>
      </c>
      <c r="I275" s="31">
        <f t="shared" si="7"/>
        <v>0</v>
      </c>
    </row>
    <row r="276" spans="1:9" ht="25.5" x14ac:dyDescent="0.2">
      <c r="A276" s="27" t="s">
        <v>22</v>
      </c>
      <c r="B276" s="9" t="s">
        <v>596</v>
      </c>
      <c r="C276" s="6" t="s">
        <v>24</v>
      </c>
      <c r="D276" s="10" t="s">
        <v>597</v>
      </c>
      <c r="E276" s="11" t="s">
        <v>26</v>
      </c>
      <c r="F276" s="28">
        <v>9.6269979418258362</v>
      </c>
      <c r="G276" s="53"/>
      <c r="H276" s="30">
        <v>1147.2</v>
      </c>
      <c r="I276" s="31">
        <f t="shared" si="7"/>
        <v>0</v>
      </c>
    </row>
    <row r="277" spans="1:9" ht="25.5" x14ac:dyDescent="0.2">
      <c r="A277" s="27" t="s">
        <v>22</v>
      </c>
      <c r="B277" s="9" t="s">
        <v>598</v>
      </c>
      <c r="C277" s="6" t="s">
        <v>24</v>
      </c>
      <c r="D277" s="10" t="s">
        <v>599</v>
      </c>
      <c r="E277" s="11" t="s">
        <v>26</v>
      </c>
      <c r="F277" s="28">
        <v>6.8292802835447988E-2</v>
      </c>
      <c r="G277" s="53"/>
      <c r="H277" s="30">
        <v>127320</v>
      </c>
      <c r="I277" s="31">
        <f t="shared" si="7"/>
        <v>0</v>
      </c>
    </row>
    <row r="278" spans="1:9" x14ac:dyDescent="0.2">
      <c r="A278" s="27" t="s">
        <v>22</v>
      </c>
      <c r="B278" s="9" t="s">
        <v>601</v>
      </c>
      <c r="C278" s="6" t="s">
        <v>24</v>
      </c>
      <c r="D278" s="10" t="s">
        <v>602</v>
      </c>
      <c r="E278" s="11" t="s">
        <v>26</v>
      </c>
      <c r="F278" s="28">
        <v>2.171834180262445</v>
      </c>
      <c r="G278" s="53"/>
      <c r="H278" s="30">
        <v>3780</v>
      </c>
      <c r="I278" s="31">
        <f t="shared" si="7"/>
        <v>0</v>
      </c>
    </row>
    <row r="279" spans="1:9" x14ac:dyDescent="0.2">
      <c r="A279" s="27" t="s">
        <v>22</v>
      </c>
      <c r="B279" s="9" t="s">
        <v>603</v>
      </c>
      <c r="C279" s="6" t="s">
        <v>24</v>
      </c>
      <c r="D279" s="10" t="s">
        <v>604</v>
      </c>
      <c r="E279" s="11" t="s">
        <v>26</v>
      </c>
      <c r="F279" s="28">
        <v>3.4989495057600504</v>
      </c>
      <c r="G279" s="53"/>
      <c r="H279" s="30">
        <v>1272</v>
      </c>
      <c r="I279" s="31">
        <f t="shared" si="7"/>
        <v>0</v>
      </c>
    </row>
    <row r="280" spans="1:9" x14ac:dyDescent="0.2">
      <c r="A280" s="27" t="s">
        <v>22</v>
      </c>
      <c r="B280" s="9" t="s">
        <v>605</v>
      </c>
      <c r="C280" s="6" t="s">
        <v>24</v>
      </c>
      <c r="D280" s="10" t="s">
        <v>606</v>
      </c>
      <c r="E280" s="11" t="s">
        <v>26</v>
      </c>
      <c r="F280" s="28">
        <v>6.0107652124090247</v>
      </c>
      <c r="G280" s="53"/>
      <c r="H280" s="30">
        <v>1524</v>
      </c>
      <c r="I280" s="31">
        <f t="shared" si="7"/>
        <v>0</v>
      </c>
    </row>
    <row r="281" spans="1:9" x14ac:dyDescent="0.2">
      <c r="A281" s="27" t="s">
        <v>22</v>
      </c>
      <c r="B281" s="9" t="s">
        <v>608</v>
      </c>
      <c r="C281" s="6" t="s">
        <v>24</v>
      </c>
      <c r="D281" s="10" t="s">
        <v>609</v>
      </c>
      <c r="E281" s="11" t="s">
        <v>26</v>
      </c>
      <c r="F281" s="28">
        <v>3.7530279035696643</v>
      </c>
      <c r="G281" s="53"/>
      <c r="H281" s="30">
        <v>2352</v>
      </c>
      <c r="I281" s="31">
        <f t="shared" si="7"/>
        <v>0</v>
      </c>
    </row>
    <row r="282" spans="1:9" x14ac:dyDescent="0.2">
      <c r="A282" s="27" t="s">
        <v>22</v>
      </c>
      <c r="B282" s="9" t="s">
        <v>611</v>
      </c>
      <c r="C282" s="6" t="s">
        <v>24</v>
      </c>
      <c r="D282" s="10" t="s">
        <v>612</v>
      </c>
      <c r="E282" s="11" t="s">
        <v>26</v>
      </c>
      <c r="F282" s="28">
        <v>0.82135938545336096</v>
      </c>
      <c r="G282" s="53"/>
      <c r="H282" s="30">
        <v>1069.2</v>
      </c>
      <c r="I282" s="31">
        <f t="shared" si="7"/>
        <v>0</v>
      </c>
    </row>
    <row r="283" spans="1:9" x14ac:dyDescent="0.2">
      <c r="A283" s="27" t="s">
        <v>22</v>
      </c>
      <c r="B283" s="9" t="s">
        <v>613</v>
      </c>
      <c r="C283" s="6" t="s">
        <v>24</v>
      </c>
      <c r="D283" s="10" t="s">
        <v>614</v>
      </c>
      <c r="E283" s="11" t="s">
        <v>26</v>
      </c>
      <c r="F283" s="28">
        <v>54.634435020108043</v>
      </c>
      <c r="G283" s="53"/>
      <c r="H283" s="30">
        <v>7296</v>
      </c>
      <c r="I283" s="31">
        <f t="shared" si="7"/>
        <v>0</v>
      </c>
    </row>
    <row r="284" spans="1:9" ht="12.75" customHeight="1" x14ac:dyDescent="0.2">
      <c r="A284" s="13" t="s">
        <v>27</v>
      </c>
      <c r="D284" s="14" t="s">
        <v>615</v>
      </c>
      <c r="F284" s="28">
        <v>0</v>
      </c>
      <c r="G284" s="53"/>
      <c r="H284" s="30">
        <v>0</v>
      </c>
      <c r="I284" s="31">
        <f t="shared" si="7"/>
        <v>0</v>
      </c>
    </row>
    <row r="285" spans="1:9" x14ac:dyDescent="0.2">
      <c r="A285" s="27" t="s">
        <v>22</v>
      </c>
      <c r="B285" s="9" t="s">
        <v>617</v>
      </c>
      <c r="C285" s="6" t="s">
        <v>24</v>
      </c>
      <c r="D285" s="10" t="s">
        <v>618</v>
      </c>
      <c r="E285" s="11" t="s">
        <v>26</v>
      </c>
      <c r="F285" s="28">
        <v>6.4212564952076905</v>
      </c>
      <c r="G285" s="53"/>
      <c r="H285" s="30">
        <v>4560</v>
      </c>
      <c r="I285" s="31">
        <f t="shared" si="7"/>
        <v>0</v>
      </c>
    </row>
    <row r="286" spans="1:9" x14ac:dyDescent="0.2">
      <c r="A286" s="27" t="s">
        <v>22</v>
      </c>
      <c r="B286" s="9" t="s">
        <v>620</v>
      </c>
      <c r="C286" s="6" t="s">
        <v>24</v>
      </c>
      <c r="D286" s="10" t="s">
        <v>621</v>
      </c>
      <c r="E286" s="11" t="s">
        <v>129</v>
      </c>
      <c r="F286" s="28">
        <v>4.5740457226136968</v>
      </c>
      <c r="G286" s="53"/>
      <c r="H286" s="30">
        <v>4008</v>
      </c>
      <c r="I286" s="31">
        <f t="shared" si="7"/>
        <v>0</v>
      </c>
    </row>
    <row r="287" spans="1:9" x14ac:dyDescent="0.2">
      <c r="A287" s="27" t="s">
        <v>22</v>
      </c>
      <c r="B287" s="9" t="s">
        <v>623</v>
      </c>
      <c r="C287" s="6" t="s">
        <v>24</v>
      </c>
      <c r="D287" s="10" t="s">
        <v>624</v>
      </c>
      <c r="E287" s="11" t="s">
        <v>129</v>
      </c>
      <c r="F287" s="28">
        <v>29.105786670819636</v>
      </c>
      <c r="G287" s="53"/>
      <c r="H287" s="30">
        <v>1056</v>
      </c>
      <c r="I287" s="31">
        <f t="shared" si="7"/>
        <v>0</v>
      </c>
    </row>
    <row r="288" spans="1:9" ht="12.75" customHeight="1" x14ac:dyDescent="0.2">
      <c r="A288" s="13" t="s">
        <v>27</v>
      </c>
      <c r="D288" s="14" t="s">
        <v>625</v>
      </c>
      <c r="F288" s="28">
        <v>0</v>
      </c>
      <c r="G288" s="53"/>
      <c r="H288" s="30">
        <v>0</v>
      </c>
      <c r="I288" s="31">
        <f t="shared" si="7"/>
        <v>0</v>
      </c>
    </row>
    <row r="289" spans="1:9" x14ac:dyDescent="0.2">
      <c r="A289" s="27" t="s">
        <v>22</v>
      </c>
      <c r="B289" s="9" t="s">
        <v>627</v>
      </c>
      <c r="C289" s="6" t="s">
        <v>24</v>
      </c>
      <c r="D289" s="10" t="s">
        <v>628</v>
      </c>
      <c r="E289" s="11" t="s">
        <v>129</v>
      </c>
      <c r="F289" s="28">
        <v>44.567624989569353</v>
      </c>
      <c r="G289" s="53"/>
      <c r="H289" s="30">
        <v>352.8</v>
      </c>
      <c r="I289" s="31">
        <f t="shared" si="7"/>
        <v>0</v>
      </c>
    </row>
    <row r="290" spans="1:9" ht="12.75" customHeight="1" x14ac:dyDescent="0.2">
      <c r="A290" s="13" t="s">
        <v>27</v>
      </c>
      <c r="D290" s="14" t="s">
        <v>625</v>
      </c>
      <c r="F290" s="28">
        <v>0</v>
      </c>
      <c r="G290" s="53"/>
      <c r="H290" s="30">
        <v>0</v>
      </c>
      <c r="I290" s="31">
        <f t="shared" si="7"/>
        <v>0</v>
      </c>
    </row>
    <row r="291" spans="1:9" x14ac:dyDescent="0.2">
      <c r="A291" s="27" t="s">
        <v>22</v>
      </c>
      <c r="B291" s="9" t="s">
        <v>629</v>
      </c>
      <c r="C291" s="6" t="s">
        <v>24</v>
      </c>
      <c r="D291" s="10" t="s">
        <v>630</v>
      </c>
      <c r="E291" s="11" t="s">
        <v>129</v>
      </c>
      <c r="F291" s="28">
        <v>15.381261899875673</v>
      </c>
      <c r="G291" s="53"/>
      <c r="H291" s="30">
        <v>834</v>
      </c>
      <c r="I291" s="31">
        <f t="shared" si="7"/>
        <v>0</v>
      </c>
    </row>
    <row r="292" spans="1:9" ht="12.75" customHeight="1" x14ac:dyDescent="0.2">
      <c r="A292" s="2" t="s">
        <v>20</v>
      </c>
      <c r="D292" s="14" t="s">
        <v>631</v>
      </c>
      <c r="F292" s="28">
        <v>0</v>
      </c>
      <c r="G292" s="56"/>
      <c r="H292" s="44">
        <v>0</v>
      </c>
      <c r="I292" s="31">
        <f t="shared" si="7"/>
        <v>0</v>
      </c>
    </row>
    <row r="293" spans="1:9" x14ac:dyDescent="0.2">
      <c r="A293" s="27" t="s">
        <v>22</v>
      </c>
      <c r="B293" s="9" t="s">
        <v>633</v>
      </c>
      <c r="C293" s="6" t="s">
        <v>24</v>
      </c>
      <c r="D293" s="10" t="s">
        <v>634</v>
      </c>
      <c r="E293" s="11" t="s">
        <v>129</v>
      </c>
      <c r="F293" s="28">
        <v>6.1525047599502694</v>
      </c>
      <c r="G293" s="53"/>
      <c r="H293" s="30">
        <v>938.4</v>
      </c>
      <c r="I293" s="31">
        <f t="shared" si="7"/>
        <v>0</v>
      </c>
    </row>
    <row r="294" spans="1:9" ht="12.75" customHeight="1" x14ac:dyDescent="0.2">
      <c r="A294" s="27" t="s">
        <v>22</v>
      </c>
      <c r="D294" s="14" t="s">
        <v>635</v>
      </c>
      <c r="F294" s="28">
        <v>0</v>
      </c>
      <c r="G294" s="53"/>
      <c r="H294" s="30">
        <v>0</v>
      </c>
      <c r="I294" s="31">
        <f t="shared" si="7"/>
        <v>0</v>
      </c>
    </row>
    <row r="295" spans="1:9" x14ac:dyDescent="0.2">
      <c r="A295" s="13" t="s">
        <v>27</v>
      </c>
      <c r="B295" s="9" t="s">
        <v>637</v>
      </c>
      <c r="C295" s="6" t="s">
        <v>24</v>
      </c>
      <c r="D295" s="10" t="s">
        <v>638</v>
      </c>
      <c r="E295" s="11" t="s">
        <v>129</v>
      </c>
      <c r="F295" s="28">
        <v>6.1525047599502694</v>
      </c>
      <c r="G295" s="53"/>
      <c r="H295" s="30">
        <v>418.8</v>
      </c>
      <c r="I295" s="31">
        <f t="shared" si="7"/>
        <v>0</v>
      </c>
    </row>
    <row r="296" spans="1:9" ht="12.75" customHeight="1" x14ac:dyDescent="0.2">
      <c r="A296" s="27" t="s">
        <v>22</v>
      </c>
      <c r="D296" s="14" t="s">
        <v>639</v>
      </c>
      <c r="F296" s="28">
        <v>0</v>
      </c>
      <c r="G296" s="53"/>
      <c r="H296" s="30">
        <v>0</v>
      </c>
      <c r="I296" s="31">
        <f t="shared" si="7"/>
        <v>0</v>
      </c>
    </row>
    <row r="297" spans="1:9" ht="25.5" x14ac:dyDescent="0.2">
      <c r="A297" s="27" t="s">
        <v>22</v>
      </c>
      <c r="B297" s="9" t="s">
        <v>641</v>
      </c>
      <c r="C297" s="6" t="s">
        <v>24</v>
      </c>
      <c r="D297" s="10" t="s">
        <v>642</v>
      </c>
      <c r="E297" s="11" t="s">
        <v>26</v>
      </c>
      <c r="F297" s="28">
        <v>2.081777219907516</v>
      </c>
      <c r="G297" s="53"/>
      <c r="H297" s="30">
        <v>8256</v>
      </c>
      <c r="I297" s="31">
        <f t="shared" si="7"/>
        <v>0</v>
      </c>
    </row>
    <row r="298" spans="1:9" ht="12.75" customHeight="1" x14ac:dyDescent="0.2">
      <c r="A298" s="45" t="s">
        <v>22</v>
      </c>
      <c r="B298" s="35" t="s">
        <v>16</v>
      </c>
      <c r="C298" s="36"/>
      <c r="D298" s="37" t="s">
        <v>644</v>
      </c>
      <c r="E298" s="36"/>
      <c r="F298" s="46">
        <v>0</v>
      </c>
      <c r="G298" s="57"/>
      <c r="H298" s="47">
        <v>0</v>
      </c>
      <c r="I298" s="26">
        <f>SUM(I299:I471)</f>
        <v>0</v>
      </c>
    </row>
    <row r="299" spans="1:9" x14ac:dyDescent="0.2">
      <c r="A299" s="13" t="s">
        <v>27</v>
      </c>
      <c r="B299" s="9" t="s">
        <v>645</v>
      </c>
      <c r="C299" s="6" t="s">
        <v>24</v>
      </c>
      <c r="D299" s="10" t="s">
        <v>646</v>
      </c>
      <c r="E299" s="11" t="s">
        <v>26</v>
      </c>
      <c r="F299" s="28">
        <v>31.373262328183692</v>
      </c>
      <c r="G299" s="53"/>
      <c r="H299" s="30">
        <v>2796</v>
      </c>
      <c r="I299" s="31">
        <f t="shared" ref="I299:I365" si="8">F299*G299</f>
        <v>0</v>
      </c>
    </row>
    <row r="300" spans="1:9" x14ac:dyDescent="0.2">
      <c r="A300" s="27" t="s">
        <v>22</v>
      </c>
      <c r="B300" s="9" t="s">
        <v>645</v>
      </c>
      <c r="C300" s="6" t="s">
        <v>10</v>
      </c>
      <c r="D300" s="10" t="s">
        <v>646</v>
      </c>
      <c r="E300" s="11" t="s">
        <v>26</v>
      </c>
      <c r="F300" s="28">
        <v>73.830057119403236</v>
      </c>
      <c r="G300" s="53"/>
      <c r="H300" s="30">
        <v>2796</v>
      </c>
      <c r="I300" s="31">
        <f t="shared" si="8"/>
        <v>0</v>
      </c>
    </row>
    <row r="301" spans="1:9" ht="12.75" customHeight="1" x14ac:dyDescent="0.2">
      <c r="A301" s="27" t="s">
        <v>22</v>
      </c>
      <c r="D301" s="14" t="s">
        <v>648</v>
      </c>
      <c r="F301" s="28">
        <v>0</v>
      </c>
      <c r="G301" s="53"/>
      <c r="H301" s="30">
        <v>0</v>
      </c>
      <c r="I301" s="31">
        <f t="shared" si="8"/>
        <v>0</v>
      </c>
    </row>
    <row r="302" spans="1:9" x14ac:dyDescent="0.2">
      <c r="A302" s="13" t="s">
        <v>27</v>
      </c>
      <c r="B302" s="9" t="s">
        <v>650</v>
      </c>
      <c r="C302" s="6" t="s">
        <v>24</v>
      </c>
      <c r="D302" s="10" t="s">
        <v>651</v>
      </c>
      <c r="E302" s="11" t="s">
        <v>26</v>
      </c>
      <c r="F302" s="28">
        <v>185.49801851250061</v>
      </c>
      <c r="G302" s="53"/>
      <c r="H302" s="30">
        <v>2796</v>
      </c>
      <c r="I302" s="31">
        <f t="shared" si="8"/>
        <v>0</v>
      </c>
    </row>
    <row r="303" spans="1:9" x14ac:dyDescent="0.2">
      <c r="A303" s="27" t="s">
        <v>22</v>
      </c>
      <c r="B303" s="9" t="s">
        <v>652</v>
      </c>
      <c r="C303" s="6" t="s">
        <v>24</v>
      </c>
      <c r="D303" s="10" t="s">
        <v>653</v>
      </c>
      <c r="E303" s="11" t="s">
        <v>129</v>
      </c>
      <c r="F303" s="28">
        <v>17.534638565858266</v>
      </c>
      <c r="G303" s="53"/>
      <c r="H303" s="30">
        <v>416.4</v>
      </c>
      <c r="I303" s="31">
        <f t="shared" si="8"/>
        <v>0</v>
      </c>
    </row>
    <row r="304" spans="1:9" x14ac:dyDescent="0.2">
      <c r="A304" s="13" t="s">
        <v>27</v>
      </c>
      <c r="B304" s="9" t="s">
        <v>652</v>
      </c>
      <c r="C304" s="6" t="s">
        <v>10</v>
      </c>
      <c r="D304" s="10" t="s">
        <v>653</v>
      </c>
      <c r="E304" s="11" t="s">
        <v>129</v>
      </c>
      <c r="F304" s="28">
        <v>36.915028559701618</v>
      </c>
      <c r="G304" s="53"/>
      <c r="H304" s="30">
        <v>416.4</v>
      </c>
      <c r="I304" s="31">
        <f t="shared" si="8"/>
        <v>0</v>
      </c>
    </row>
    <row r="305" spans="1:9" ht="12.75" customHeight="1" x14ac:dyDescent="0.2">
      <c r="A305" s="27" t="s">
        <v>22</v>
      </c>
      <c r="D305" s="14" t="s">
        <v>648</v>
      </c>
      <c r="F305" s="28">
        <v>0</v>
      </c>
      <c r="G305" s="53"/>
      <c r="H305" s="30">
        <v>0</v>
      </c>
      <c r="I305" s="31">
        <f t="shared" si="8"/>
        <v>0</v>
      </c>
    </row>
    <row r="306" spans="1:9" x14ac:dyDescent="0.2">
      <c r="A306" s="13" t="s">
        <v>27</v>
      </c>
      <c r="B306" s="9" t="s">
        <v>654</v>
      </c>
      <c r="C306" s="6" t="s">
        <v>24</v>
      </c>
      <c r="D306" s="10" t="s">
        <v>655</v>
      </c>
      <c r="E306" s="11" t="s">
        <v>129</v>
      </c>
      <c r="F306" s="28">
        <v>3.3223525703731456</v>
      </c>
      <c r="G306" s="53"/>
      <c r="H306" s="30">
        <v>416.4</v>
      </c>
      <c r="I306" s="31">
        <f t="shared" si="8"/>
        <v>0</v>
      </c>
    </row>
    <row r="307" spans="1:9" x14ac:dyDescent="0.2">
      <c r="A307" s="27" t="s">
        <v>22</v>
      </c>
      <c r="B307" s="9" t="s">
        <v>656</v>
      </c>
      <c r="C307" s="6" t="s">
        <v>24</v>
      </c>
      <c r="D307" s="10" t="s">
        <v>657</v>
      </c>
      <c r="E307" s="11" t="s">
        <v>26</v>
      </c>
      <c r="F307" s="28">
        <v>37.714854178495152</v>
      </c>
      <c r="G307" s="53"/>
      <c r="H307" s="30">
        <v>1082.3999999999999</v>
      </c>
      <c r="I307" s="31">
        <f t="shared" si="8"/>
        <v>0</v>
      </c>
    </row>
    <row r="308" spans="1:9" ht="12.75" customHeight="1" x14ac:dyDescent="0.2">
      <c r="A308" s="13" t="s">
        <v>27</v>
      </c>
      <c r="D308" s="14" t="s">
        <v>658</v>
      </c>
      <c r="F308" s="28">
        <v>0</v>
      </c>
      <c r="G308" s="53"/>
      <c r="H308" s="30">
        <v>0</v>
      </c>
      <c r="I308" s="31">
        <f t="shared" si="8"/>
        <v>0</v>
      </c>
    </row>
    <row r="309" spans="1:9" x14ac:dyDescent="0.2">
      <c r="A309" s="27" t="s">
        <v>22</v>
      </c>
      <c r="B309" s="9" t="s">
        <v>656</v>
      </c>
      <c r="C309" s="6" t="s">
        <v>10</v>
      </c>
      <c r="D309" s="10" t="s">
        <v>657</v>
      </c>
      <c r="E309" s="11" t="s">
        <v>26</v>
      </c>
      <c r="F309" s="28">
        <v>154.58168209375052</v>
      </c>
      <c r="G309" s="53"/>
      <c r="H309" s="30">
        <v>1082.3999999999999</v>
      </c>
      <c r="I309" s="31">
        <f t="shared" si="8"/>
        <v>0</v>
      </c>
    </row>
    <row r="310" spans="1:9" ht="12.75" customHeight="1" x14ac:dyDescent="0.2">
      <c r="A310" s="13" t="s">
        <v>27</v>
      </c>
      <c r="D310" s="14" t="s">
        <v>660</v>
      </c>
      <c r="F310" s="28">
        <v>0</v>
      </c>
      <c r="G310" s="53"/>
      <c r="H310" s="30">
        <v>0</v>
      </c>
      <c r="I310" s="31">
        <f t="shared" si="8"/>
        <v>0</v>
      </c>
    </row>
    <row r="311" spans="1:9" x14ac:dyDescent="0.2">
      <c r="A311" s="27" t="s">
        <v>22</v>
      </c>
      <c r="B311" s="9" t="s">
        <v>656</v>
      </c>
      <c r="C311" s="6" t="s">
        <v>7</v>
      </c>
      <c r="D311" s="10" t="s">
        <v>657</v>
      </c>
      <c r="E311" s="11" t="s">
        <v>26</v>
      </c>
      <c r="F311" s="28">
        <v>63.528412814079125</v>
      </c>
      <c r="G311" s="53"/>
      <c r="H311" s="30">
        <v>1082.3999999999999</v>
      </c>
      <c r="I311" s="31">
        <f t="shared" si="8"/>
        <v>0</v>
      </c>
    </row>
    <row r="312" spans="1:9" ht="12.75" customHeight="1" x14ac:dyDescent="0.2">
      <c r="A312" s="13" t="s">
        <v>27</v>
      </c>
      <c r="D312" s="14" t="s">
        <v>661</v>
      </c>
      <c r="F312" s="28">
        <v>0</v>
      </c>
      <c r="G312" s="53"/>
      <c r="H312" s="30">
        <v>0</v>
      </c>
      <c r="I312" s="31">
        <f t="shared" si="8"/>
        <v>0</v>
      </c>
    </row>
    <row r="313" spans="1:9" x14ac:dyDescent="0.2">
      <c r="A313" s="27" t="s">
        <v>22</v>
      </c>
      <c r="B313" s="9" t="s">
        <v>656</v>
      </c>
      <c r="C313" s="6" t="s">
        <v>6</v>
      </c>
      <c r="D313" s="10" t="s">
        <v>657</v>
      </c>
      <c r="E313" s="11" t="s">
        <v>26</v>
      </c>
      <c r="F313" s="28">
        <v>415.6712918435054</v>
      </c>
      <c r="G313" s="53"/>
      <c r="H313" s="30">
        <v>1082.3999999999999</v>
      </c>
      <c r="I313" s="31">
        <f t="shared" si="8"/>
        <v>0</v>
      </c>
    </row>
    <row r="314" spans="1:9" ht="12.75" customHeight="1" x14ac:dyDescent="0.2">
      <c r="A314" s="13" t="s">
        <v>27</v>
      </c>
      <c r="D314" s="14" t="s">
        <v>662</v>
      </c>
      <c r="F314" s="28">
        <v>0</v>
      </c>
      <c r="G314" s="53"/>
      <c r="H314" s="30">
        <v>0</v>
      </c>
      <c r="I314" s="31">
        <f t="shared" si="8"/>
        <v>0</v>
      </c>
    </row>
    <row r="315" spans="1:9" x14ac:dyDescent="0.2">
      <c r="A315" s="27" t="s">
        <v>22</v>
      </c>
      <c r="B315" s="9" t="s">
        <v>663</v>
      </c>
      <c r="C315" s="6" t="s">
        <v>24</v>
      </c>
      <c r="D315" s="10" t="s">
        <v>664</v>
      </c>
      <c r="E315" s="11" t="s">
        <v>129</v>
      </c>
      <c r="F315" s="28">
        <v>318.22848018867944</v>
      </c>
      <c r="G315" s="53"/>
      <c r="H315" s="30">
        <v>115.19999999999999</v>
      </c>
      <c r="I315" s="31">
        <f t="shared" si="8"/>
        <v>0</v>
      </c>
    </row>
    <row r="316" spans="1:9" ht="12.75" customHeight="1" x14ac:dyDescent="0.2">
      <c r="A316" s="13" t="s">
        <v>27</v>
      </c>
      <c r="D316" s="14" t="s">
        <v>660</v>
      </c>
      <c r="F316" s="28">
        <v>0</v>
      </c>
      <c r="G316" s="53"/>
      <c r="H316" s="30">
        <v>0</v>
      </c>
      <c r="I316" s="31">
        <f t="shared" si="8"/>
        <v>0</v>
      </c>
    </row>
    <row r="317" spans="1:9" x14ac:dyDescent="0.2">
      <c r="A317" s="27" t="s">
        <v>22</v>
      </c>
      <c r="B317" s="9" t="s">
        <v>665</v>
      </c>
      <c r="C317" s="6" t="s">
        <v>24</v>
      </c>
      <c r="D317" s="10" t="s">
        <v>666</v>
      </c>
      <c r="E317" s="11" t="s">
        <v>129</v>
      </c>
      <c r="F317" s="28">
        <v>402.96560928068959</v>
      </c>
      <c r="G317" s="53"/>
      <c r="H317" s="30">
        <v>163.19999999999999</v>
      </c>
      <c r="I317" s="31">
        <f t="shared" si="8"/>
        <v>0</v>
      </c>
    </row>
    <row r="318" spans="1:9" ht="12.75" customHeight="1" x14ac:dyDescent="0.2">
      <c r="A318" s="13" t="s">
        <v>27</v>
      </c>
      <c r="D318" s="14" t="s">
        <v>660</v>
      </c>
      <c r="F318" s="28">
        <v>0</v>
      </c>
      <c r="G318" s="53"/>
      <c r="H318" s="30">
        <v>0</v>
      </c>
      <c r="I318" s="31">
        <f t="shared" si="8"/>
        <v>0</v>
      </c>
    </row>
    <row r="319" spans="1:9" x14ac:dyDescent="0.2">
      <c r="A319" s="27" t="s">
        <v>22</v>
      </c>
      <c r="B319" s="9" t="s">
        <v>667</v>
      </c>
      <c r="C319" s="6" t="s">
        <v>24</v>
      </c>
      <c r="D319" s="10" t="s">
        <v>668</v>
      </c>
      <c r="E319" s="11" t="s">
        <v>129</v>
      </c>
      <c r="F319" s="28">
        <v>317.83753610982353</v>
      </c>
      <c r="G319" s="53"/>
      <c r="H319" s="30">
        <v>217.2</v>
      </c>
      <c r="I319" s="31">
        <f t="shared" si="8"/>
        <v>0</v>
      </c>
    </row>
    <row r="320" spans="1:9" ht="12.75" customHeight="1" x14ac:dyDescent="0.2">
      <c r="A320" s="13" t="s">
        <v>27</v>
      </c>
      <c r="D320" s="14" t="s">
        <v>660</v>
      </c>
      <c r="F320" s="28">
        <v>0</v>
      </c>
      <c r="G320" s="53"/>
      <c r="H320" s="30">
        <v>0</v>
      </c>
      <c r="I320" s="31">
        <f t="shared" si="8"/>
        <v>0</v>
      </c>
    </row>
    <row r="321" spans="1:9" x14ac:dyDescent="0.2">
      <c r="A321" s="27" t="s">
        <v>22</v>
      </c>
      <c r="B321" s="9" t="s">
        <v>667</v>
      </c>
      <c r="C321" s="6" t="s">
        <v>10</v>
      </c>
      <c r="D321" s="10" t="s">
        <v>668</v>
      </c>
      <c r="E321" s="11" t="s">
        <v>129</v>
      </c>
      <c r="F321" s="28">
        <v>343.05342919602725</v>
      </c>
      <c r="G321" s="53"/>
      <c r="H321" s="30">
        <v>217.2</v>
      </c>
      <c r="I321" s="31">
        <f t="shared" si="8"/>
        <v>0</v>
      </c>
    </row>
    <row r="322" spans="1:9" ht="12.75" customHeight="1" x14ac:dyDescent="0.2">
      <c r="A322" s="13" t="s">
        <v>27</v>
      </c>
      <c r="D322" s="14" t="s">
        <v>662</v>
      </c>
      <c r="F322" s="28">
        <v>0</v>
      </c>
      <c r="G322" s="53"/>
      <c r="H322" s="30">
        <v>0</v>
      </c>
      <c r="I322" s="31">
        <f t="shared" si="8"/>
        <v>0</v>
      </c>
    </row>
    <row r="323" spans="1:9" x14ac:dyDescent="0.2">
      <c r="A323" s="27" t="s">
        <v>22</v>
      </c>
      <c r="B323" s="9" t="s">
        <v>669</v>
      </c>
      <c r="C323" s="6" t="s">
        <v>24</v>
      </c>
      <c r="D323" s="10" t="s">
        <v>670</v>
      </c>
      <c r="E323" s="11" t="s">
        <v>129</v>
      </c>
      <c r="F323" s="28">
        <v>393.38747934872072</v>
      </c>
      <c r="G323" s="53"/>
      <c r="H323" s="30">
        <v>266.39999999999998</v>
      </c>
      <c r="I323" s="31">
        <f t="shared" si="8"/>
        <v>0</v>
      </c>
    </row>
    <row r="324" spans="1:9" ht="12.75" customHeight="1" x14ac:dyDescent="0.2">
      <c r="A324" s="13" t="s">
        <v>27</v>
      </c>
      <c r="D324" s="14" t="s">
        <v>660</v>
      </c>
      <c r="F324" s="28">
        <v>0</v>
      </c>
      <c r="G324" s="53"/>
      <c r="H324" s="30">
        <v>0</v>
      </c>
      <c r="I324" s="31">
        <f t="shared" si="8"/>
        <v>0</v>
      </c>
    </row>
    <row r="325" spans="1:9" x14ac:dyDescent="0.2">
      <c r="A325" s="27" t="s">
        <v>22</v>
      </c>
      <c r="B325" s="9" t="s">
        <v>669</v>
      </c>
      <c r="C325" s="6" t="s">
        <v>10</v>
      </c>
      <c r="D325" s="10" t="s">
        <v>670</v>
      </c>
      <c r="E325" s="11" t="s">
        <v>129</v>
      </c>
      <c r="F325" s="28">
        <v>396.12408790071186</v>
      </c>
      <c r="G325" s="53"/>
      <c r="H325" s="30">
        <v>266.39999999999998</v>
      </c>
      <c r="I325" s="31">
        <f t="shared" si="8"/>
        <v>0</v>
      </c>
    </row>
    <row r="326" spans="1:9" ht="12.75" customHeight="1" x14ac:dyDescent="0.2">
      <c r="A326" s="13" t="s">
        <v>27</v>
      </c>
      <c r="D326" s="14" t="s">
        <v>662</v>
      </c>
      <c r="F326" s="28">
        <v>0</v>
      </c>
      <c r="G326" s="53"/>
      <c r="H326" s="30">
        <v>0</v>
      </c>
      <c r="I326" s="31">
        <f t="shared" si="8"/>
        <v>0</v>
      </c>
    </row>
    <row r="327" spans="1:9" x14ac:dyDescent="0.2">
      <c r="A327" s="27" t="s">
        <v>22</v>
      </c>
      <c r="B327" s="9" t="s">
        <v>671</v>
      </c>
      <c r="C327" s="6" t="s">
        <v>24</v>
      </c>
      <c r="D327" s="10" t="s">
        <v>672</v>
      </c>
      <c r="E327" s="11" t="s">
        <v>26</v>
      </c>
      <c r="F327" s="28">
        <v>85.027615782512726</v>
      </c>
      <c r="G327" s="53"/>
      <c r="H327" s="30">
        <v>1224</v>
      </c>
      <c r="I327" s="31">
        <f t="shared" si="8"/>
        <v>0</v>
      </c>
    </row>
    <row r="328" spans="1:9" ht="51" customHeight="1" x14ac:dyDescent="0.2">
      <c r="A328" s="13" t="s">
        <v>27</v>
      </c>
      <c r="D328" s="14" t="s">
        <v>673</v>
      </c>
      <c r="F328" s="28">
        <v>0</v>
      </c>
      <c r="G328" s="53"/>
      <c r="H328" s="30">
        <v>0</v>
      </c>
      <c r="I328" s="31">
        <f t="shared" si="8"/>
        <v>0</v>
      </c>
    </row>
    <row r="329" spans="1:9" x14ac:dyDescent="0.2">
      <c r="A329" s="27" t="s">
        <v>22</v>
      </c>
      <c r="B329" s="9" t="s">
        <v>671</v>
      </c>
      <c r="C329" s="6" t="s">
        <v>10</v>
      </c>
      <c r="D329" s="10" t="s">
        <v>672</v>
      </c>
      <c r="E329" s="11" t="s">
        <v>26</v>
      </c>
      <c r="F329" s="28">
        <v>83.368824816014595</v>
      </c>
      <c r="G329" s="53"/>
      <c r="H329" s="30">
        <v>1224</v>
      </c>
      <c r="I329" s="31">
        <f t="shared" si="8"/>
        <v>0</v>
      </c>
    </row>
    <row r="330" spans="1:9" ht="51" customHeight="1" x14ac:dyDescent="0.2">
      <c r="A330" s="13" t="s">
        <v>27</v>
      </c>
      <c r="D330" s="14" t="s">
        <v>675</v>
      </c>
      <c r="F330" s="28">
        <v>0</v>
      </c>
      <c r="G330" s="53"/>
      <c r="H330" s="30">
        <v>0</v>
      </c>
      <c r="I330" s="31">
        <f t="shared" si="8"/>
        <v>0</v>
      </c>
    </row>
    <row r="331" spans="1:9" ht="25.5" x14ac:dyDescent="0.2">
      <c r="A331" s="27" t="s">
        <v>22</v>
      </c>
      <c r="B331" s="9" t="s">
        <v>676</v>
      </c>
      <c r="C331" s="6" t="s">
        <v>24</v>
      </c>
      <c r="D331" s="10" t="s">
        <v>677</v>
      </c>
      <c r="E331" s="11" t="s">
        <v>129</v>
      </c>
      <c r="F331" s="28">
        <v>42.612904595289997</v>
      </c>
      <c r="G331" s="53"/>
      <c r="H331" s="30">
        <v>62.4</v>
      </c>
      <c r="I331" s="31">
        <f t="shared" si="8"/>
        <v>0</v>
      </c>
    </row>
    <row r="332" spans="1:9" ht="38.25" customHeight="1" x14ac:dyDescent="0.2">
      <c r="A332" s="27" t="s">
        <v>22</v>
      </c>
      <c r="D332" s="14" t="s">
        <v>678</v>
      </c>
      <c r="F332" s="28">
        <v>0</v>
      </c>
      <c r="G332" s="53"/>
      <c r="H332" s="30">
        <v>0</v>
      </c>
      <c r="I332" s="31">
        <f t="shared" si="8"/>
        <v>0</v>
      </c>
    </row>
    <row r="333" spans="1:9" ht="25.5" x14ac:dyDescent="0.2">
      <c r="A333" s="27" t="s">
        <v>22</v>
      </c>
      <c r="B333" s="9" t="s">
        <v>679</v>
      </c>
      <c r="C333" s="6" t="s">
        <v>24</v>
      </c>
      <c r="D333" s="10" t="s">
        <v>680</v>
      </c>
      <c r="E333" s="11" t="s">
        <v>129</v>
      </c>
      <c r="F333" s="28">
        <v>94.022050964837106</v>
      </c>
      <c r="G333" s="53"/>
      <c r="H333" s="30">
        <v>121.19999999999999</v>
      </c>
      <c r="I333" s="31">
        <f t="shared" si="8"/>
        <v>0</v>
      </c>
    </row>
    <row r="334" spans="1:9" ht="38.25" customHeight="1" x14ac:dyDescent="0.2">
      <c r="A334" s="13" t="s">
        <v>27</v>
      </c>
      <c r="D334" s="14" t="s">
        <v>678</v>
      </c>
      <c r="F334" s="28">
        <v>0</v>
      </c>
      <c r="G334" s="53"/>
      <c r="H334" s="30">
        <v>0</v>
      </c>
      <c r="I334" s="31">
        <f t="shared" si="8"/>
        <v>0</v>
      </c>
    </row>
    <row r="335" spans="1:9" ht="25.5" x14ac:dyDescent="0.2">
      <c r="A335" s="27" t="s">
        <v>22</v>
      </c>
      <c r="B335" s="9" t="s">
        <v>681</v>
      </c>
      <c r="C335" s="6" t="s">
        <v>24</v>
      </c>
      <c r="D335" s="10" t="s">
        <v>682</v>
      </c>
      <c r="E335" s="11" t="s">
        <v>129</v>
      </c>
      <c r="F335" s="28">
        <v>62.755548551492744</v>
      </c>
      <c r="G335" s="53"/>
      <c r="H335" s="30">
        <v>186</v>
      </c>
      <c r="I335" s="31">
        <f t="shared" si="8"/>
        <v>0</v>
      </c>
    </row>
    <row r="336" spans="1:9" ht="38.25" customHeight="1" x14ac:dyDescent="0.2">
      <c r="A336" s="13" t="s">
        <v>27</v>
      </c>
      <c r="D336" s="14" t="s">
        <v>678</v>
      </c>
      <c r="F336" s="28">
        <v>0</v>
      </c>
      <c r="G336" s="53"/>
      <c r="H336" s="30">
        <v>0</v>
      </c>
      <c r="I336" s="31">
        <f t="shared" si="8"/>
        <v>0</v>
      </c>
    </row>
    <row r="337" spans="1:9" ht="25.5" x14ac:dyDescent="0.2">
      <c r="A337" s="27" t="s">
        <v>22</v>
      </c>
      <c r="B337" s="9" t="s">
        <v>683</v>
      </c>
      <c r="C337" s="6" t="s">
        <v>24</v>
      </c>
      <c r="D337" s="10" t="s">
        <v>684</v>
      </c>
      <c r="E337" s="11" t="s">
        <v>26</v>
      </c>
      <c r="F337" s="28">
        <v>7.6906309499378365</v>
      </c>
      <c r="G337" s="53"/>
      <c r="H337" s="30">
        <v>3384</v>
      </c>
      <c r="I337" s="31">
        <f t="shared" si="8"/>
        <v>0</v>
      </c>
    </row>
    <row r="338" spans="1:9" x14ac:dyDescent="0.2">
      <c r="A338" s="13" t="s">
        <v>27</v>
      </c>
      <c r="B338" s="9" t="s">
        <v>685</v>
      </c>
      <c r="C338" s="6" t="s">
        <v>24</v>
      </c>
      <c r="D338" s="10" t="s">
        <v>686</v>
      </c>
      <c r="E338" s="11" t="s">
        <v>26</v>
      </c>
      <c r="F338" s="28">
        <v>35.380439136456374</v>
      </c>
      <c r="G338" s="53"/>
      <c r="H338" s="30">
        <v>1082.3999999999999</v>
      </c>
      <c r="I338" s="31">
        <f t="shared" si="8"/>
        <v>0</v>
      </c>
    </row>
    <row r="339" spans="1:9" ht="25.5" x14ac:dyDescent="0.2">
      <c r="A339" s="27" t="s">
        <v>22</v>
      </c>
      <c r="B339" s="9" t="s">
        <v>688</v>
      </c>
      <c r="C339" s="6" t="s">
        <v>24</v>
      </c>
      <c r="D339" s="10" t="s">
        <v>689</v>
      </c>
      <c r="E339" s="11" t="s">
        <v>26</v>
      </c>
      <c r="F339" s="28">
        <v>38.947803856016201</v>
      </c>
      <c r="G339" s="53"/>
      <c r="H339" s="30">
        <v>2340</v>
      </c>
      <c r="I339" s="31">
        <f t="shared" si="8"/>
        <v>0</v>
      </c>
    </row>
    <row r="340" spans="1:9" ht="12.75" customHeight="1" x14ac:dyDescent="0.2">
      <c r="A340" s="13" t="s">
        <v>27</v>
      </c>
      <c r="D340" s="14" t="s">
        <v>690</v>
      </c>
      <c r="F340" s="28">
        <v>0</v>
      </c>
      <c r="G340" s="53"/>
      <c r="H340" s="30">
        <v>0</v>
      </c>
      <c r="I340" s="31">
        <f t="shared" si="8"/>
        <v>0</v>
      </c>
    </row>
    <row r="341" spans="1:9" ht="25.5" x14ac:dyDescent="0.2">
      <c r="A341" s="27" t="s">
        <v>22</v>
      </c>
      <c r="B341" s="9" t="s">
        <v>688</v>
      </c>
      <c r="C341" s="6" t="s">
        <v>10</v>
      </c>
      <c r="D341" s="10" t="s">
        <v>689</v>
      </c>
      <c r="E341" s="11" t="s">
        <v>26</v>
      </c>
      <c r="F341" s="28">
        <v>51.164806320262187</v>
      </c>
      <c r="G341" s="53"/>
      <c r="H341" s="30">
        <v>2340</v>
      </c>
      <c r="I341" s="31">
        <f t="shared" si="8"/>
        <v>0</v>
      </c>
    </row>
    <row r="342" spans="1:9" ht="12.75" customHeight="1" x14ac:dyDescent="0.2">
      <c r="A342" s="13" t="s">
        <v>27</v>
      </c>
      <c r="D342" s="14" t="s">
        <v>692</v>
      </c>
      <c r="F342" s="28">
        <v>0</v>
      </c>
      <c r="G342" s="53"/>
      <c r="H342" s="30">
        <v>0</v>
      </c>
      <c r="I342" s="31">
        <f t="shared" si="8"/>
        <v>0</v>
      </c>
    </row>
    <row r="343" spans="1:9" ht="25.5" x14ac:dyDescent="0.2">
      <c r="A343" s="27" t="s">
        <v>22</v>
      </c>
      <c r="B343" s="9" t="s">
        <v>693</v>
      </c>
      <c r="C343" s="6" t="s">
        <v>24</v>
      </c>
      <c r="D343" s="10" t="s">
        <v>694</v>
      </c>
      <c r="E343" s="11" t="s">
        <v>26</v>
      </c>
      <c r="F343" s="28">
        <v>46.143785699627017</v>
      </c>
      <c r="G343" s="53"/>
      <c r="H343" s="30">
        <v>2520</v>
      </c>
      <c r="I343" s="31">
        <f t="shared" si="8"/>
        <v>0</v>
      </c>
    </row>
    <row r="344" spans="1:9" ht="153" customHeight="1" x14ac:dyDescent="0.2">
      <c r="A344" s="13" t="s">
        <v>27</v>
      </c>
      <c r="D344" s="14" t="s">
        <v>695</v>
      </c>
      <c r="F344" s="28">
        <v>0</v>
      </c>
      <c r="G344" s="53"/>
      <c r="H344" s="30">
        <v>0</v>
      </c>
      <c r="I344" s="31">
        <f t="shared" si="8"/>
        <v>0</v>
      </c>
    </row>
    <row r="345" spans="1:9" ht="25.5" x14ac:dyDescent="0.2">
      <c r="A345" s="27" t="s">
        <v>22</v>
      </c>
      <c r="B345" s="9" t="s">
        <v>697</v>
      </c>
      <c r="C345" s="6" t="s">
        <v>24</v>
      </c>
      <c r="D345" s="10" t="s">
        <v>698</v>
      </c>
      <c r="E345" s="11" t="s">
        <v>26</v>
      </c>
      <c r="F345" s="28">
        <v>1979.1543992078496</v>
      </c>
      <c r="G345" s="53"/>
      <c r="H345" s="30">
        <v>3024</v>
      </c>
      <c r="I345" s="31">
        <f t="shared" si="8"/>
        <v>0</v>
      </c>
    </row>
    <row r="346" spans="1:9" ht="153" customHeight="1" x14ac:dyDescent="0.2">
      <c r="A346" s="27" t="s">
        <v>22</v>
      </c>
      <c r="D346" s="14" t="s">
        <v>699</v>
      </c>
      <c r="F346" s="28">
        <v>0</v>
      </c>
      <c r="G346" s="53"/>
      <c r="H346" s="30">
        <v>0</v>
      </c>
      <c r="I346" s="31">
        <f t="shared" si="8"/>
        <v>0</v>
      </c>
    </row>
    <row r="347" spans="1:9" ht="25.5" x14ac:dyDescent="0.2">
      <c r="A347" s="27" t="s">
        <v>22</v>
      </c>
      <c r="B347" s="9" t="s">
        <v>701</v>
      </c>
      <c r="C347" s="6" t="s">
        <v>24</v>
      </c>
      <c r="D347" s="10" t="s">
        <v>702</v>
      </c>
      <c r="E347" s="11" t="s">
        <v>26</v>
      </c>
      <c r="F347" s="28">
        <v>205.48998144861747</v>
      </c>
      <c r="G347" s="53"/>
      <c r="H347" s="30">
        <v>2808</v>
      </c>
      <c r="I347" s="31">
        <f t="shared" si="8"/>
        <v>0</v>
      </c>
    </row>
    <row r="348" spans="1:9" ht="153" customHeight="1" x14ac:dyDescent="0.2">
      <c r="A348" s="27" t="s">
        <v>22</v>
      </c>
      <c r="D348" s="14" t="s">
        <v>703</v>
      </c>
      <c r="F348" s="28">
        <v>0</v>
      </c>
      <c r="G348" s="53"/>
      <c r="H348" s="30">
        <v>0</v>
      </c>
      <c r="I348" s="31">
        <f t="shared" si="8"/>
        <v>0</v>
      </c>
    </row>
    <row r="349" spans="1:9" ht="25.5" x14ac:dyDescent="0.2">
      <c r="A349" s="13" t="s">
        <v>27</v>
      </c>
      <c r="B349" s="9" t="s">
        <v>704</v>
      </c>
      <c r="C349" s="6" t="s">
        <v>24</v>
      </c>
      <c r="D349" s="10" t="s">
        <v>705</v>
      </c>
      <c r="E349" s="11" t="s">
        <v>129</v>
      </c>
      <c r="F349" s="28">
        <v>112.39642267106306</v>
      </c>
      <c r="G349" s="53"/>
      <c r="H349" s="30">
        <v>440.4</v>
      </c>
      <c r="I349" s="31">
        <f t="shared" si="8"/>
        <v>0</v>
      </c>
    </row>
    <row r="350" spans="1:9" ht="150.6" customHeight="1" x14ac:dyDescent="0.2">
      <c r="A350" s="27" t="s">
        <v>22</v>
      </c>
      <c r="D350" s="14" t="s">
        <v>706</v>
      </c>
      <c r="F350" s="28">
        <v>0</v>
      </c>
      <c r="G350" s="53"/>
      <c r="H350" s="30">
        <v>0</v>
      </c>
      <c r="I350" s="31">
        <f t="shared" si="8"/>
        <v>0</v>
      </c>
    </row>
    <row r="351" spans="1:9" ht="25.5" x14ac:dyDescent="0.2">
      <c r="A351" s="13" t="s">
        <v>27</v>
      </c>
      <c r="B351" s="9" t="s">
        <v>707</v>
      </c>
      <c r="C351" s="6" t="s">
        <v>24</v>
      </c>
      <c r="D351" s="10" t="s">
        <v>708</v>
      </c>
      <c r="E351" s="11" t="s">
        <v>129</v>
      </c>
      <c r="F351" s="28">
        <v>7290.7181405410693</v>
      </c>
      <c r="G351" s="53"/>
      <c r="H351" s="30">
        <v>566.4</v>
      </c>
      <c r="I351" s="31">
        <f t="shared" si="8"/>
        <v>0</v>
      </c>
    </row>
    <row r="352" spans="1:9" ht="153" x14ac:dyDescent="0.2">
      <c r="A352" s="13"/>
      <c r="B352" s="9"/>
      <c r="C352" s="6"/>
      <c r="D352" s="10" t="s">
        <v>1654</v>
      </c>
      <c r="E352" s="11"/>
      <c r="F352" s="28"/>
      <c r="G352" s="53"/>
      <c r="H352" s="30"/>
      <c r="I352" s="31"/>
    </row>
    <row r="353" spans="1:9" ht="25.5" x14ac:dyDescent="0.2">
      <c r="A353" s="27" t="s">
        <v>22</v>
      </c>
      <c r="B353" s="9" t="s">
        <v>709</v>
      </c>
      <c r="C353" s="6" t="s">
        <v>24</v>
      </c>
      <c r="D353" s="10" t="s">
        <v>710</v>
      </c>
      <c r="E353" s="11" t="s">
        <v>129</v>
      </c>
      <c r="F353" s="28">
        <v>3076.2523799751348</v>
      </c>
      <c r="G353" s="53"/>
      <c r="H353" s="30">
        <v>550.79999999999995</v>
      </c>
      <c r="I353" s="31">
        <f t="shared" si="8"/>
        <v>0</v>
      </c>
    </row>
    <row r="354" spans="1:9" ht="150.6" customHeight="1" x14ac:dyDescent="0.2">
      <c r="A354" s="59"/>
      <c r="B354" s="9"/>
      <c r="C354" s="6"/>
      <c r="D354" s="10" t="s">
        <v>1655</v>
      </c>
      <c r="E354" s="11"/>
      <c r="F354" s="28"/>
      <c r="G354" s="53"/>
      <c r="H354" s="30"/>
      <c r="I354" s="31"/>
    </row>
    <row r="355" spans="1:9" ht="25.5" x14ac:dyDescent="0.2">
      <c r="A355" s="13" t="s">
        <v>27</v>
      </c>
      <c r="B355" s="9" t="s">
        <v>711</v>
      </c>
      <c r="C355" s="6" t="s">
        <v>24</v>
      </c>
      <c r="D355" s="10" t="s">
        <v>712</v>
      </c>
      <c r="E355" s="11" t="s">
        <v>129</v>
      </c>
      <c r="F355" s="28">
        <v>734.97486824903842</v>
      </c>
      <c r="G355" s="53"/>
      <c r="H355" s="30">
        <v>708</v>
      </c>
      <c r="I355" s="31">
        <f t="shared" si="8"/>
        <v>0</v>
      </c>
    </row>
    <row r="356" spans="1:9" ht="150.6" customHeight="1" x14ac:dyDescent="0.2">
      <c r="A356" s="13"/>
      <c r="B356" s="9"/>
      <c r="C356" s="6"/>
      <c r="D356" s="10" t="s">
        <v>699</v>
      </c>
      <c r="E356" s="11"/>
      <c r="F356" s="28"/>
      <c r="G356" s="53"/>
      <c r="H356" s="30"/>
      <c r="I356" s="31"/>
    </row>
    <row r="357" spans="1:9" x14ac:dyDescent="0.2">
      <c r="A357" s="27" t="s">
        <v>22</v>
      </c>
      <c r="B357" s="9" t="s">
        <v>713</v>
      </c>
      <c r="C357" s="6" t="s">
        <v>24</v>
      </c>
      <c r="D357" s="10" t="s">
        <v>714</v>
      </c>
      <c r="E357" s="11" t="s">
        <v>26</v>
      </c>
      <c r="F357" s="28">
        <v>87.57147366371521</v>
      </c>
      <c r="G357" s="53"/>
      <c r="H357" s="30">
        <v>1105.2</v>
      </c>
      <c r="I357" s="31">
        <f t="shared" si="8"/>
        <v>0</v>
      </c>
    </row>
    <row r="358" spans="1:9" ht="12.75" customHeight="1" x14ac:dyDescent="0.2">
      <c r="A358" s="13" t="s">
        <v>27</v>
      </c>
      <c r="D358" s="14" t="s">
        <v>660</v>
      </c>
      <c r="F358" s="28">
        <v>0</v>
      </c>
      <c r="G358" s="53"/>
      <c r="H358" s="30">
        <v>0</v>
      </c>
      <c r="I358" s="31">
        <f t="shared" si="8"/>
        <v>0</v>
      </c>
    </row>
    <row r="359" spans="1:9" x14ac:dyDescent="0.2">
      <c r="A359" s="27" t="s">
        <v>22</v>
      </c>
      <c r="B359" s="9" t="s">
        <v>716</v>
      </c>
      <c r="C359" s="6" t="s">
        <v>24</v>
      </c>
      <c r="D359" s="10" t="s">
        <v>717</v>
      </c>
      <c r="E359" s="11" t="s">
        <v>129</v>
      </c>
      <c r="F359" s="28">
        <v>87.102340769088187</v>
      </c>
      <c r="G359" s="53"/>
      <c r="H359" s="30">
        <v>64.8</v>
      </c>
      <c r="I359" s="31">
        <f t="shared" si="8"/>
        <v>0</v>
      </c>
    </row>
    <row r="360" spans="1:9" ht="12.75" customHeight="1" x14ac:dyDescent="0.2">
      <c r="A360" s="13" t="s">
        <v>27</v>
      </c>
      <c r="D360" s="14" t="s">
        <v>660</v>
      </c>
      <c r="F360" s="28">
        <v>0</v>
      </c>
      <c r="G360" s="53"/>
      <c r="H360" s="30">
        <v>0</v>
      </c>
      <c r="I360" s="31">
        <f t="shared" si="8"/>
        <v>0</v>
      </c>
    </row>
    <row r="361" spans="1:9" x14ac:dyDescent="0.2">
      <c r="A361" s="27" t="s">
        <v>22</v>
      </c>
      <c r="B361" s="9" t="s">
        <v>719</v>
      </c>
      <c r="C361" s="6" t="s">
        <v>24</v>
      </c>
      <c r="D361" s="10" t="s">
        <v>720</v>
      </c>
      <c r="E361" s="11" t="s">
        <v>129</v>
      </c>
      <c r="F361" s="28">
        <v>737.37769548003973</v>
      </c>
      <c r="G361" s="53"/>
      <c r="H361" s="30">
        <v>115.19999999999999</v>
      </c>
      <c r="I361" s="31">
        <f t="shared" si="8"/>
        <v>0</v>
      </c>
    </row>
    <row r="362" spans="1:9" ht="12.75" customHeight="1" x14ac:dyDescent="0.2">
      <c r="A362" s="13" t="s">
        <v>27</v>
      </c>
      <c r="D362" s="14" t="s">
        <v>660</v>
      </c>
      <c r="F362" s="28">
        <v>0</v>
      </c>
      <c r="G362" s="53"/>
      <c r="H362" s="30">
        <v>0</v>
      </c>
      <c r="I362" s="31">
        <f t="shared" si="8"/>
        <v>0</v>
      </c>
    </row>
    <row r="363" spans="1:9" x14ac:dyDescent="0.2">
      <c r="A363" s="27" t="s">
        <v>22</v>
      </c>
      <c r="B363" s="9" t="s">
        <v>721</v>
      </c>
      <c r="C363" s="6" t="s">
        <v>24</v>
      </c>
      <c r="D363" s="10" t="s">
        <v>722</v>
      </c>
      <c r="E363" s="11" t="s">
        <v>129</v>
      </c>
      <c r="F363" s="28">
        <v>94.266391014122021</v>
      </c>
      <c r="G363" s="53"/>
      <c r="H363" s="30">
        <v>163.19999999999999</v>
      </c>
      <c r="I363" s="31">
        <f t="shared" si="8"/>
        <v>0</v>
      </c>
    </row>
    <row r="364" spans="1:9" ht="12.75" customHeight="1" x14ac:dyDescent="0.2">
      <c r="A364" s="13" t="s">
        <v>27</v>
      </c>
      <c r="D364" s="14" t="s">
        <v>660</v>
      </c>
      <c r="F364" s="28">
        <v>0</v>
      </c>
      <c r="G364" s="53"/>
      <c r="H364" s="30">
        <v>0</v>
      </c>
      <c r="I364" s="31">
        <f t="shared" si="8"/>
        <v>0</v>
      </c>
    </row>
    <row r="365" spans="1:9" x14ac:dyDescent="0.2">
      <c r="A365" s="27" t="s">
        <v>22</v>
      </c>
      <c r="B365" s="9" t="s">
        <v>723</v>
      </c>
      <c r="C365" s="6" t="s">
        <v>24</v>
      </c>
      <c r="D365" s="10" t="s">
        <v>724</v>
      </c>
      <c r="E365" s="11" t="s">
        <v>26</v>
      </c>
      <c r="F365" s="28">
        <v>676.77552359452955</v>
      </c>
      <c r="G365" s="53"/>
      <c r="H365" s="30">
        <v>1224</v>
      </c>
      <c r="I365" s="31">
        <f t="shared" si="8"/>
        <v>0</v>
      </c>
    </row>
    <row r="366" spans="1:9" ht="38.25" customHeight="1" x14ac:dyDescent="0.2">
      <c r="A366" s="13" t="s">
        <v>27</v>
      </c>
      <c r="D366" s="14" t="s">
        <v>725</v>
      </c>
      <c r="F366" s="28">
        <v>0</v>
      </c>
      <c r="G366" s="53"/>
      <c r="H366" s="30">
        <v>0</v>
      </c>
      <c r="I366" s="31">
        <f t="shared" ref="I366:I429" si="9">F366*G366</f>
        <v>0</v>
      </c>
    </row>
    <row r="367" spans="1:9" ht="25.5" x14ac:dyDescent="0.2">
      <c r="A367" s="27" t="s">
        <v>22</v>
      </c>
      <c r="B367" s="9" t="s">
        <v>726</v>
      </c>
      <c r="C367" s="6" t="s">
        <v>24</v>
      </c>
      <c r="D367" s="10" t="s">
        <v>727</v>
      </c>
      <c r="E367" s="11" t="s">
        <v>129</v>
      </c>
      <c r="F367" s="28">
        <v>344.12852541288095</v>
      </c>
      <c r="G367" s="53"/>
      <c r="H367" s="30">
        <v>62.4</v>
      </c>
      <c r="I367" s="31">
        <f t="shared" si="9"/>
        <v>0</v>
      </c>
    </row>
    <row r="368" spans="1:9" ht="38.25" customHeight="1" x14ac:dyDescent="0.2">
      <c r="A368" s="27" t="s">
        <v>22</v>
      </c>
      <c r="D368" s="14" t="s">
        <v>678</v>
      </c>
      <c r="F368" s="28">
        <v>0</v>
      </c>
      <c r="G368" s="53"/>
      <c r="H368" s="30">
        <v>0</v>
      </c>
      <c r="I368" s="31">
        <f t="shared" si="9"/>
        <v>0</v>
      </c>
    </row>
    <row r="369" spans="1:9" ht="25.5" x14ac:dyDescent="0.2">
      <c r="A369" s="27" t="s">
        <v>22</v>
      </c>
      <c r="B369" s="9" t="s">
        <v>728</v>
      </c>
      <c r="C369" s="6" t="s">
        <v>24</v>
      </c>
      <c r="D369" s="10" t="s">
        <v>729</v>
      </c>
      <c r="E369" s="11" t="s">
        <v>129</v>
      </c>
      <c r="F369" s="28">
        <v>3266.9800275335933</v>
      </c>
      <c r="G369" s="53"/>
      <c r="H369" s="30">
        <v>121.19999999999999</v>
      </c>
      <c r="I369" s="31">
        <f t="shared" si="9"/>
        <v>0</v>
      </c>
    </row>
    <row r="370" spans="1:9" ht="38.25" customHeight="1" x14ac:dyDescent="0.2">
      <c r="A370" s="27" t="s">
        <v>22</v>
      </c>
      <c r="D370" s="14" t="s">
        <v>678</v>
      </c>
      <c r="F370" s="28">
        <v>0</v>
      </c>
      <c r="G370" s="53"/>
      <c r="H370" s="30">
        <v>0</v>
      </c>
      <c r="I370" s="31">
        <f t="shared" si="9"/>
        <v>0</v>
      </c>
    </row>
    <row r="371" spans="1:9" ht="25.5" x14ac:dyDescent="0.2">
      <c r="A371" s="27" t="s">
        <v>22</v>
      </c>
      <c r="B371" s="9" t="s">
        <v>730</v>
      </c>
      <c r="C371" s="6" t="s">
        <v>24</v>
      </c>
      <c r="D371" s="10" t="s">
        <v>731</v>
      </c>
      <c r="E371" s="11" t="s">
        <v>129</v>
      </c>
      <c r="F371" s="28">
        <v>830.05246822678635</v>
      </c>
      <c r="G371" s="53"/>
      <c r="H371" s="30">
        <v>186</v>
      </c>
      <c r="I371" s="31">
        <f t="shared" si="9"/>
        <v>0</v>
      </c>
    </row>
    <row r="372" spans="1:9" ht="38.25" customHeight="1" x14ac:dyDescent="0.2">
      <c r="A372" s="13" t="s">
        <v>27</v>
      </c>
      <c r="D372" s="14" t="s">
        <v>678</v>
      </c>
      <c r="F372" s="28">
        <v>0</v>
      </c>
      <c r="G372" s="53"/>
      <c r="H372" s="30">
        <v>0</v>
      </c>
      <c r="I372" s="31">
        <f t="shared" si="9"/>
        <v>0</v>
      </c>
    </row>
    <row r="373" spans="1:9" x14ac:dyDescent="0.2">
      <c r="A373" s="27" t="s">
        <v>22</v>
      </c>
      <c r="B373" s="9" t="s">
        <v>732</v>
      </c>
      <c r="C373" s="6" t="s">
        <v>24</v>
      </c>
      <c r="D373" s="10" t="s">
        <v>733</v>
      </c>
      <c r="E373" s="11" t="s">
        <v>129</v>
      </c>
      <c r="F373" s="28">
        <v>53.754810842682332</v>
      </c>
      <c r="G373" s="53"/>
      <c r="H373" s="30">
        <v>12.6</v>
      </c>
      <c r="I373" s="31">
        <f t="shared" si="9"/>
        <v>0</v>
      </c>
    </row>
    <row r="374" spans="1:9" x14ac:dyDescent="0.2">
      <c r="A374" s="27" t="s">
        <v>22</v>
      </c>
      <c r="B374" s="9" t="s">
        <v>735</v>
      </c>
      <c r="C374" s="6" t="s">
        <v>24</v>
      </c>
      <c r="D374" s="10" t="s">
        <v>736</v>
      </c>
      <c r="E374" s="11" t="s">
        <v>129</v>
      </c>
      <c r="F374" s="28">
        <v>147.5813897680915</v>
      </c>
      <c r="G374" s="53"/>
      <c r="H374" s="30">
        <v>15.36</v>
      </c>
      <c r="I374" s="31">
        <f t="shared" si="9"/>
        <v>0</v>
      </c>
    </row>
    <row r="375" spans="1:9" x14ac:dyDescent="0.2">
      <c r="A375" s="27" t="s">
        <v>22</v>
      </c>
      <c r="B375" s="9" t="s">
        <v>737</v>
      </c>
      <c r="C375" s="6" t="s">
        <v>24</v>
      </c>
      <c r="D375" s="10" t="s">
        <v>738</v>
      </c>
      <c r="E375" s="11" t="s">
        <v>129</v>
      </c>
      <c r="F375" s="28">
        <v>5131.1410349833141</v>
      </c>
      <c r="G375" s="53"/>
      <c r="H375" s="30">
        <v>18.239999999999998</v>
      </c>
      <c r="I375" s="31">
        <f t="shared" si="9"/>
        <v>0</v>
      </c>
    </row>
    <row r="376" spans="1:9" x14ac:dyDescent="0.2">
      <c r="A376" s="27" t="s">
        <v>22</v>
      </c>
      <c r="B376" s="9" t="s">
        <v>739</v>
      </c>
      <c r="C376" s="6" t="s">
        <v>24</v>
      </c>
      <c r="D376" s="10" t="s">
        <v>740</v>
      </c>
      <c r="E376" s="11" t="s">
        <v>129</v>
      </c>
      <c r="F376" s="28">
        <v>15295.687085235973</v>
      </c>
      <c r="G376" s="53"/>
      <c r="H376" s="30">
        <v>25.2</v>
      </c>
      <c r="I376" s="31">
        <f t="shared" si="9"/>
        <v>0</v>
      </c>
    </row>
    <row r="377" spans="1:9" x14ac:dyDescent="0.2">
      <c r="A377" s="27" t="s">
        <v>22</v>
      </c>
      <c r="B377" s="9" t="s">
        <v>741</v>
      </c>
      <c r="C377" s="6" t="s">
        <v>24</v>
      </c>
      <c r="D377" s="10" t="s">
        <v>742</v>
      </c>
      <c r="E377" s="11" t="s">
        <v>129</v>
      </c>
      <c r="F377" s="28">
        <v>4881.9141847126957</v>
      </c>
      <c r="G377" s="53"/>
      <c r="H377" s="30">
        <v>37.199999999999996</v>
      </c>
      <c r="I377" s="31">
        <f t="shared" si="9"/>
        <v>0</v>
      </c>
    </row>
    <row r="378" spans="1:9" ht="25.5" customHeight="1" x14ac:dyDescent="0.2">
      <c r="A378" s="27" t="s">
        <v>22</v>
      </c>
      <c r="D378" s="14" t="s">
        <v>743</v>
      </c>
      <c r="F378" s="28">
        <v>0</v>
      </c>
      <c r="G378" s="53"/>
      <c r="H378" s="30">
        <v>0</v>
      </c>
      <c r="I378" s="31">
        <f t="shared" si="9"/>
        <v>0</v>
      </c>
    </row>
    <row r="379" spans="1:9" x14ac:dyDescent="0.2">
      <c r="A379" s="27" t="s">
        <v>22</v>
      </c>
      <c r="B379" s="9" t="s">
        <v>745</v>
      </c>
      <c r="C379" s="6" t="s">
        <v>24</v>
      </c>
      <c r="D379" s="10" t="s">
        <v>746</v>
      </c>
      <c r="E379" s="11" t="s">
        <v>129</v>
      </c>
      <c r="F379" s="28">
        <v>5375.4810842682336</v>
      </c>
      <c r="G379" s="53"/>
      <c r="H379" s="30">
        <v>12.6</v>
      </c>
      <c r="I379" s="31">
        <f t="shared" si="9"/>
        <v>0</v>
      </c>
    </row>
    <row r="380" spans="1:9" x14ac:dyDescent="0.2">
      <c r="A380" s="27" t="s">
        <v>22</v>
      </c>
      <c r="B380" s="9" t="s">
        <v>747</v>
      </c>
      <c r="C380" s="6" t="s">
        <v>24</v>
      </c>
      <c r="D380" s="10" t="s">
        <v>748</v>
      </c>
      <c r="E380" s="11" t="s">
        <v>129</v>
      </c>
      <c r="F380" s="28">
        <v>67044.954803387693</v>
      </c>
      <c r="G380" s="53"/>
      <c r="H380" s="30">
        <v>16.68</v>
      </c>
      <c r="I380" s="31">
        <f t="shared" si="9"/>
        <v>0</v>
      </c>
    </row>
    <row r="381" spans="1:9" x14ac:dyDescent="0.2">
      <c r="A381" s="27" t="s">
        <v>22</v>
      </c>
      <c r="B381" s="9" t="s">
        <v>749</v>
      </c>
      <c r="C381" s="6" t="s">
        <v>24</v>
      </c>
      <c r="D381" s="10" t="s">
        <v>750</v>
      </c>
      <c r="E381" s="11" t="s">
        <v>129</v>
      </c>
      <c r="F381" s="28">
        <v>2433.3156325603313</v>
      </c>
      <c r="G381" s="53"/>
      <c r="H381" s="30">
        <v>18.239999999999998</v>
      </c>
      <c r="I381" s="31">
        <f t="shared" si="9"/>
        <v>0</v>
      </c>
    </row>
    <row r="382" spans="1:9" x14ac:dyDescent="0.2">
      <c r="A382" s="27" t="s">
        <v>22</v>
      </c>
      <c r="B382" s="9" t="s">
        <v>751</v>
      </c>
      <c r="C382" s="6" t="s">
        <v>24</v>
      </c>
      <c r="D382" s="10" t="s">
        <v>752</v>
      </c>
      <c r="E382" s="11" t="s">
        <v>129</v>
      </c>
      <c r="F382" s="28">
        <v>5836.0425299663639</v>
      </c>
      <c r="G382" s="53"/>
      <c r="H382" s="30">
        <v>27.599999999999998</v>
      </c>
      <c r="I382" s="31">
        <f t="shared" si="9"/>
        <v>0</v>
      </c>
    </row>
    <row r="383" spans="1:9" x14ac:dyDescent="0.2">
      <c r="A383" s="27" t="s">
        <v>22</v>
      </c>
      <c r="B383" s="9" t="s">
        <v>753</v>
      </c>
      <c r="C383" s="6" t="s">
        <v>24</v>
      </c>
      <c r="D383" s="10" t="s">
        <v>754</v>
      </c>
      <c r="E383" s="11" t="s">
        <v>129</v>
      </c>
      <c r="F383" s="28">
        <v>201.49453088837132</v>
      </c>
      <c r="G383" s="53"/>
      <c r="H383" s="30">
        <v>31.2</v>
      </c>
      <c r="I383" s="31">
        <f t="shared" si="9"/>
        <v>0</v>
      </c>
    </row>
    <row r="384" spans="1:9" ht="25.5" x14ac:dyDescent="0.2">
      <c r="A384" s="13" t="s">
        <v>27</v>
      </c>
      <c r="B384" s="9" t="s">
        <v>755</v>
      </c>
      <c r="C384" s="6" t="s">
        <v>24</v>
      </c>
      <c r="D384" s="10" t="s">
        <v>756</v>
      </c>
      <c r="E384" s="11" t="s">
        <v>129</v>
      </c>
      <c r="F384" s="28">
        <v>2614.8145229788643</v>
      </c>
      <c r="G384" s="53"/>
      <c r="H384" s="30">
        <v>34.799999999999997</v>
      </c>
      <c r="I384" s="31">
        <f t="shared" si="9"/>
        <v>0</v>
      </c>
    </row>
    <row r="385" spans="1:9" ht="25.5" x14ac:dyDescent="0.2">
      <c r="A385" s="27" t="s">
        <v>22</v>
      </c>
      <c r="B385" s="9" t="s">
        <v>758</v>
      </c>
      <c r="C385" s="6" t="s">
        <v>24</v>
      </c>
      <c r="D385" s="10" t="s">
        <v>759</v>
      </c>
      <c r="E385" s="11" t="s">
        <v>129</v>
      </c>
      <c r="F385" s="28">
        <v>2506.9289056632761</v>
      </c>
      <c r="G385" s="53"/>
      <c r="H385" s="30">
        <v>39.6</v>
      </c>
      <c r="I385" s="31">
        <f t="shared" si="9"/>
        <v>0</v>
      </c>
    </row>
    <row r="386" spans="1:9" ht="25.5" x14ac:dyDescent="0.2">
      <c r="A386" s="13" t="s">
        <v>27</v>
      </c>
      <c r="B386" s="9" t="s">
        <v>761</v>
      </c>
      <c r="C386" s="6" t="s">
        <v>24</v>
      </c>
      <c r="D386" s="10" t="s">
        <v>762</v>
      </c>
      <c r="E386" s="11" t="s">
        <v>129</v>
      </c>
      <c r="F386" s="28">
        <v>2506.9289056632761</v>
      </c>
      <c r="G386" s="53"/>
      <c r="H386" s="30">
        <v>46.8</v>
      </c>
      <c r="I386" s="31">
        <f t="shared" si="9"/>
        <v>0</v>
      </c>
    </row>
    <row r="387" spans="1:9" ht="25.5" x14ac:dyDescent="0.2">
      <c r="A387" s="27" t="s">
        <v>22</v>
      </c>
      <c r="B387" s="9" t="s">
        <v>763</v>
      </c>
      <c r="C387" s="6" t="s">
        <v>24</v>
      </c>
      <c r="D387" s="10" t="s">
        <v>764</v>
      </c>
      <c r="E387" s="11" t="s">
        <v>129</v>
      </c>
      <c r="F387" s="28">
        <v>922.87571399254045</v>
      </c>
      <c r="G387" s="53"/>
      <c r="H387" s="30">
        <v>34.799999999999997</v>
      </c>
      <c r="I387" s="31">
        <f t="shared" si="9"/>
        <v>0</v>
      </c>
    </row>
    <row r="388" spans="1:9" x14ac:dyDescent="0.2">
      <c r="A388" s="27" t="s">
        <v>22</v>
      </c>
      <c r="B388" s="9" t="s">
        <v>766</v>
      </c>
      <c r="C388" s="6" t="s">
        <v>24</v>
      </c>
      <c r="D388" s="10" t="s">
        <v>767</v>
      </c>
      <c r="E388" s="11" t="s">
        <v>129</v>
      </c>
      <c r="F388" s="28">
        <v>430.67533319651886</v>
      </c>
      <c r="G388" s="53"/>
      <c r="H388" s="30">
        <v>120</v>
      </c>
      <c r="I388" s="31">
        <f t="shared" si="9"/>
        <v>0</v>
      </c>
    </row>
    <row r="389" spans="1:9" ht="25.5" x14ac:dyDescent="0.2">
      <c r="A389" s="13" t="s">
        <v>27</v>
      </c>
      <c r="B389" s="9" t="s">
        <v>769</v>
      </c>
      <c r="C389" s="6" t="s">
        <v>24</v>
      </c>
      <c r="D389" s="10" t="s">
        <v>770</v>
      </c>
      <c r="E389" s="11" t="s">
        <v>129</v>
      </c>
      <c r="F389" s="28">
        <v>1261.2634757898052</v>
      </c>
      <c r="G389" s="53"/>
      <c r="H389" s="30">
        <v>210</v>
      </c>
      <c r="I389" s="31">
        <f t="shared" si="9"/>
        <v>0</v>
      </c>
    </row>
    <row r="390" spans="1:9" ht="25.5" x14ac:dyDescent="0.2">
      <c r="A390" s="27" t="s">
        <v>22</v>
      </c>
      <c r="B390" s="9" t="s">
        <v>772</v>
      </c>
      <c r="C390" s="6" t="s">
        <v>24</v>
      </c>
      <c r="D390" s="10" t="s">
        <v>773</v>
      </c>
      <c r="E390" s="11" t="s">
        <v>129</v>
      </c>
      <c r="F390" s="28">
        <v>15302.528606615952</v>
      </c>
      <c r="G390" s="53"/>
      <c r="H390" s="30">
        <v>214.79999999999998</v>
      </c>
      <c r="I390" s="31">
        <f t="shared" si="9"/>
        <v>0</v>
      </c>
    </row>
    <row r="391" spans="1:9" x14ac:dyDescent="0.2">
      <c r="A391" s="13" t="s">
        <v>27</v>
      </c>
      <c r="B391" s="9" t="s">
        <v>775</v>
      </c>
      <c r="C391" s="6" t="s">
        <v>24</v>
      </c>
      <c r="D391" s="10" t="s">
        <v>776</v>
      </c>
      <c r="E391" s="11" t="s">
        <v>129</v>
      </c>
      <c r="F391" s="28">
        <v>513.11410349833136</v>
      </c>
      <c r="G391" s="53"/>
      <c r="H391" s="30">
        <v>130.79999999999998</v>
      </c>
      <c r="I391" s="31">
        <f t="shared" si="9"/>
        <v>0</v>
      </c>
    </row>
    <row r="392" spans="1:9" ht="12.75" customHeight="1" x14ac:dyDescent="0.2">
      <c r="A392" s="27" t="s">
        <v>22</v>
      </c>
      <c r="D392" s="14" t="s">
        <v>777</v>
      </c>
      <c r="F392" s="28">
        <v>0</v>
      </c>
      <c r="G392" s="53"/>
      <c r="H392" s="30">
        <v>0</v>
      </c>
      <c r="I392" s="31">
        <f t="shared" si="9"/>
        <v>0</v>
      </c>
    </row>
    <row r="393" spans="1:9" x14ac:dyDescent="0.2">
      <c r="A393" s="27" t="s">
        <v>22</v>
      </c>
      <c r="B393" s="9" t="s">
        <v>779</v>
      </c>
      <c r="C393" s="6" t="s">
        <v>24</v>
      </c>
      <c r="D393" s="10" t="s">
        <v>780</v>
      </c>
      <c r="E393" s="11" t="s">
        <v>129</v>
      </c>
      <c r="F393" s="28">
        <v>3195.4302965383226</v>
      </c>
      <c r="G393" s="53"/>
      <c r="H393" s="30">
        <v>178.79999999999998</v>
      </c>
      <c r="I393" s="31">
        <f t="shared" si="9"/>
        <v>0</v>
      </c>
    </row>
    <row r="394" spans="1:9" ht="12.75" customHeight="1" x14ac:dyDescent="0.2">
      <c r="A394" s="27" t="s">
        <v>22</v>
      </c>
      <c r="D394" s="14" t="s">
        <v>781</v>
      </c>
      <c r="F394" s="28">
        <v>0</v>
      </c>
      <c r="G394" s="53"/>
      <c r="H394" s="30">
        <v>0</v>
      </c>
      <c r="I394" s="31">
        <f t="shared" si="9"/>
        <v>0</v>
      </c>
    </row>
    <row r="395" spans="1:9" ht="25.5" x14ac:dyDescent="0.2">
      <c r="A395" s="13" t="s">
        <v>27</v>
      </c>
      <c r="B395" s="9" t="s">
        <v>783</v>
      </c>
      <c r="C395" s="6" t="s">
        <v>24</v>
      </c>
      <c r="D395" s="10" t="s">
        <v>784</v>
      </c>
      <c r="E395" s="11" t="s">
        <v>129</v>
      </c>
      <c r="F395" s="28">
        <v>54.732171039822013</v>
      </c>
      <c r="G395" s="53"/>
      <c r="H395" s="30">
        <v>217.2</v>
      </c>
      <c r="I395" s="31">
        <f t="shared" si="9"/>
        <v>0</v>
      </c>
    </row>
    <row r="396" spans="1:9" x14ac:dyDescent="0.2">
      <c r="A396" s="27" t="s">
        <v>22</v>
      </c>
      <c r="B396" s="9" t="s">
        <v>786</v>
      </c>
      <c r="C396" s="6" t="s">
        <v>24</v>
      </c>
      <c r="D396" s="10" t="s">
        <v>787</v>
      </c>
      <c r="E396" s="11" t="s">
        <v>26</v>
      </c>
      <c r="F396" s="28">
        <v>14.894969404408705</v>
      </c>
      <c r="G396" s="53"/>
      <c r="H396" s="30">
        <v>7596</v>
      </c>
      <c r="I396" s="31">
        <f t="shared" si="9"/>
        <v>0</v>
      </c>
    </row>
    <row r="397" spans="1:9" ht="12.75" customHeight="1" x14ac:dyDescent="0.2">
      <c r="A397" s="13" t="s">
        <v>27</v>
      </c>
      <c r="D397" s="14" t="s">
        <v>788</v>
      </c>
      <c r="F397" s="28">
        <v>0</v>
      </c>
      <c r="G397" s="53"/>
      <c r="H397" s="30">
        <v>0</v>
      </c>
      <c r="I397" s="31">
        <f t="shared" si="9"/>
        <v>0</v>
      </c>
    </row>
    <row r="398" spans="1:9" ht="25.5" x14ac:dyDescent="0.2">
      <c r="A398" s="27" t="s">
        <v>22</v>
      </c>
      <c r="B398" s="9" t="s">
        <v>790</v>
      </c>
      <c r="C398" s="6" t="s">
        <v>24</v>
      </c>
      <c r="D398" s="10" t="s">
        <v>791</v>
      </c>
      <c r="E398" s="11" t="s">
        <v>26</v>
      </c>
      <c r="F398" s="28">
        <v>1744.9007071574113</v>
      </c>
      <c r="G398" s="53"/>
      <c r="H398" s="30">
        <v>7872</v>
      </c>
      <c r="I398" s="31">
        <f t="shared" si="9"/>
        <v>0</v>
      </c>
    </row>
    <row r="399" spans="1:9" ht="12.75" customHeight="1" x14ac:dyDescent="0.2">
      <c r="A399" s="13" t="s">
        <v>27</v>
      </c>
      <c r="D399" s="14" t="s">
        <v>792</v>
      </c>
      <c r="F399" s="28">
        <v>0</v>
      </c>
      <c r="G399" s="53"/>
      <c r="H399" s="30">
        <v>0</v>
      </c>
      <c r="I399" s="31">
        <f t="shared" si="9"/>
        <v>0</v>
      </c>
    </row>
    <row r="400" spans="1:9" x14ac:dyDescent="0.2">
      <c r="A400" s="27" t="s">
        <v>22</v>
      </c>
      <c r="B400" s="9" t="s">
        <v>793</v>
      </c>
      <c r="C400" s="6" t="s">
        <v>24</v>
      </c>
      <c r="D400" s="10" t="s">
        <v>794</v>
      </c>
      <c r="E400" s="11" t="s">
        <v>26</v>
      </c>
      <c r="F400" s="28">
        <v>71.061429977425604</v>
      </c>
      <c r="G400" s="53"/>
      <c r="H400" s="30">
        <v>7128</v>
      </c>
      <c r="I400" s="31">
        <f t="shared" si="9"/>
        <v>0</v>
      </c>
    </row>
    <row r="401" spans="1:9" ht="25.5" x14ac:dyDescent="0.2">
      <c r="A401" s="27" t="s">
        <v>22</v>
      </c>
      <c r="B401" s="9" t="s">
        <v>796</v>
      </c>
      <c r="C401" s="6" t="s">
        <v>24</v>
      </c>
      <c r="D401" s="10" t="s">
        <v>797</v>
      </c>
      <c r="E401" s="11" t="s">
        <v>26</v>
      </c>
      <c r="F401" s="28">
        <v>55.025379098963917</v>
      </c>
      <c r="G401" s="53"/>
      <c r="H401" s="30">
        <v>7368</v>
      </c>
      <c r="I401" s="31">
        <f t="shared" si="9"/>
        <v>0</v>
      </c>
    </row>
    <row r="402" spans="1:9" ht="25.5" x14ac:dyDescent="0.2">
      <c r="A402" s="27" t="s">
        <v>22</v>
      </c>
      <c r="B402" s="9" t="s">
        <v>798</v>
      </c>
      <c r="C402" s="6" t="s">
        <v>24</v>
      </c>
      <c r="D402" s="10" t="s">
        <v>799</v>
      </c>
      <c r="E402" s="11" t="s">
        <v>129</v>
      </c>
      <c r="F402" s="28">
        <v>48.868009856983939</v>
      </c>
      <c r="G402" s="53"/>
      <c r="H402" s="30">
        <v>306</v>
      </c>
      <c r="I402" s="31">
        <f t="shared" si="9"/>
        <v>0</v>
      </c>
    </row>
    <row r="403" spans="1:9" ht="12.75" customHeight="1" x14ac:dyDescent="0.2">
      <c r="A403" s="27" t="s">
        <v>22</v>
      </c>
      <c r="D403" s="14" t="s">
        <v>788</v>
      </c>
      <c r="F403" s="28">
        <v>0</v>
      </c>
      <c r="G403" s="53"/>
      <c r="H403" s="30">
        <v>0</v>
      </c>
      <c r="I403" s="31">
        <f t="shared" si="9"/>
        <v>0</v>
      </c>
    </row>
    <row r="404" spans="1:9" ht="25.5" x14ac:dyDescent="0.2">
      <c r="A404" s="27" t="s">
        <v>22</v>
      </c>
      <c r="B404" s="9" t="s">
        <v>800</v>
      </c>
      <c r="C404" s="6" t="s">
        <v>24</v>
      </c>
      <c r="D404" s="10" t="s">
        <v>801</v>
      </c>
      <c r="E404" s="11" t="s">
        <v>129</v>
      </c>
      <c r="F404" s="28">
        <v>7066.3142253198776</v>
      </c>
      <c r="G404" s="53"/>
      <c r="H404" s="30">
        <v>315.59999999999997</v>
      </c>
      <c r="I404" s="31">
        <f t="shared" si="9"/>
        <v>0</v>
      </c>
    </row>
    <row r="405" spans="1:9" ht="12.75" customHeight="1" x14ac:dyDescent="0.2">
      <c r="A405" s="27" t="s">
        <v>22</v>
      </c>
      <c r="D405" s="14" t="s">
        <v>792</v>
      </c>
      <c r="F405" s="28">
        <v>0</v>
      </c>
      <c r="G405" s="53"/>
      <c r="H405" s="30">
        <v>0</v>
      </c>
      <c r="I405" s="31">
        <f t="shared" si="9"/>
        <v>0</v>
      </c>
    </row>
    <row r="406" spans="1:9" ht="25.5" x14ac:dyDescent="0.2">
      <c r="A406" s="27" t="s">
        <v>22</v>
      </c>
      <c r="B406" s="9" t="s">
        <v>802</v>
      </c>
      <c r="C406" s="6" t="s">
        <v>24</v>
      </c>
      <c r="D406" s="10" t="s">
        <v>803</v>
      </c>
      <c r="E406" s="11" t="s">
        <v>129</v>
      </c>
      <c r="F406" s="28">
        <v>15988.830937047434</v>
      </c>
      <c r="G406" s="53"/>
      <c r="H406" s="30">
        <v>392.4</v>
      </c>
      <c r="I406" s="31">
        <f t="shared" si="9"/>
        <v>0</v>
      </c>
    </row>
    <row r="407" spans="1:9" ht="12.75" customHeight="1" x14ac:dyDescent="0.2">
      <c r="A407" s="13" t="s">
        <v>27</v>
      </c>
      <c r="D407" s="14" t="s">
        <v>792</v>
      </c>
      <c r="F407" s="28">
        <v>0</v>
      </c>
      <c r="G407" s="53"/>
      <c r="H407" s="30">
        <v>0</v>
      </c>
      <c r="I407" s="31">
        <f t="shared" si="9"/>
        <v>0</v>
      </c>
    </row>
    <row r="408" spans="1:9" ht="25.5" x14ac:dyDescent="0.2">
      <c r="A408" s="27" t="s">
        <v>22</v>
      </c>
      <c r="B408" s="9" t="s">
        <v>804</v>
      </c>
      <c r="C408" s="6" t="s">
        <v>24</v>
      </c>
      <c r="D408" s="10" t="s">
        <v>805</v>
      </c>
      <c r="E408" s="11" t="s">
        <v>129</v>
      </c>
      <c r="F408" s="28">
        <v>346.96286998458595</v>
      </c>
      <c r="G408" s="53"/>
      <c r="H408" s="30">
        <v>357.59999999999997</v>
      </c>
      <c r="I408" s="31">
        <f t="shared" si="9"/>
        <v>0</v>
      </c>
    </row>
    <row r="409" spans="1:9" ht="25.5" x14ac:dyDescent="0.2">
      <c r="A409" s="13" t="s">
        <v>27</v>
      </c>
      <c r="B409" s="9" t="s">
        <v>806</v>
      </c>
      <c r="C409" s="6" t="s">
        <v>24</v>
      </c>
      <c r="D409" s="10" t="s">
        <v>807</v>
      </c>
      <c r="E409" s="11" t="s">
        <v>129</v>
      </c>
      <c r="F409" s="28">
        <v>346.96286998458595</v>
      </c>
      <c r="G409" s="53"/>
      <c r="H409" s="30">
        <v>368.4</v>
      </c>
      <c r="I409" s="31">
        <f t="shared" si="9"/>
        <v>0</v>
      </c>
    </row>
    <row r="410" spans="1:9" ht="25.5" x14ac:dyDescent="0.2">
      <c r="A410" s="27" t="s">
        <v>22</v>
      </c>
      <c r="B410" s="9" t="s">
        <v>808</v>
      </c>
      <c r="C410" s="6" t="s">
        <v>24</v>
      </c>
      <c r="D410" s="10" t="s">
        <v>809</v>
      </c>
      <c r="E410" s="11" t="s">
        <v>129</v>
      </c>
      <c r="F410" s="28">
        <v>346.96286998458595</v>
      </c>
      <c r="G410" s="53"/>
      <c r="H410" s="30">
        <v>429.59999999999997</v>
      </c>
      <c r="I410" s="31">
        <f t="shared" si="9"/>
        <v>0</v>
      </c>
    </row>
    <row r="411" spans="1:9" ht="25.5" x14ac:dyDescent="0.2">
      <c r="A411" s="13" t="s">
        <v>27</v>
      </c>
      <c r="B411" s="9" t="s">
        <v>810</v>
      </c>
      <c r="C411" s="6" t="s">
        <v>24</v>
      </c>
      <c r="D411" s="10" t="s">
        <v>811</v>
      </c>
      <c r="E411" s="11" t="s">
        <v>129</v>
      </c>
      <c r="F411" s="28">
        <v>317.64206407039563</v>
      </c>
      <c r="G411" s="53"/>
      <c r="H411" s="30">
        <v>442.8</v>
      </c>
      <c r="I411" s="31">
        <f t="shared" si="9"/>
        <v>0</v>
      </c>
    </row>
    <row r="412" spans="1:9" ht="25.5" x14ac:dyDescent="0.2">
      <c r="A412" s="27" t="s">
        <v>22</v>
      </c>
      <c r="B412" s="9" t="s">
        <v>812</v>
      </c>
      <c r="C412" s="6" t="s">
        <v>24</v>
      </c>
      <c r="D412" s="10" t="s">
        <v>813</v>
      </c>
      <c r="E412" s="11" t="s">
        <v>26</v>
      </c>
      <c r="F412" s="28">
        <v>196.74260768421735</v>
      </c>
      <c r="G412" s="53"/>
      <c r="H412" s="30">
        <v>8856</v>
      </c>
      <c r="I412" s="31">
        <f t="shared" si="9"/>
        <v>0</v>
      </c>
    </row>
    <row r="413" spans="1:9" x14ac:dyDescent="0.2">
      <c r="A413" s="27" t="s">
        <v>22</v>
      </c>
      <c r="B413" s="9" t="s">
        <v>814</v>
      </c>
      <c r="C413" s="6" t="s">
        <v>24</v>
      </c>
      <c r="D413" s="10" t="s">
        <v>815</v>
      </c>
      <c r="E413" s="11" t="s">
        <v>26</v>
      </c>
      <c r="F413" s="28">
        <v>24.434004928491969</v>
      </c>
      <c r="G413" s="53"/>
      <c r="H413" s="30">
        <v>6744</v>
      </c>
      <c r="I413" s="31">
        <f t="shared" si="9"/>
        <v>0</v>
      </c>
    </row>
    <row r="414" spans="1:9" x14ac:dyDescent="0.2">
      <c r="A414" s="27" t="s">
        <v>22</v>
      </c>
      <c r="B414" s="9" t="s">
        <v>816</v>
      </c>
      <c r="C414" s="6" t="s">
        <v>24</v>
      </c>
      <c r="D414" s="10" t="s">
        <v>817</v>
      </c>
      <c r="E414" s="11" t="s">
        <v>26</v>
      </c>
      <c r="F414" s="28">
        <v>989.01514016200576</v>
      </c>
      <c r="G414" s="53"/>
      <c r="H414" s="30">
        <v>6996</v>
      </c>
      <c r="I414" s="31">
        <f t="shared" si="9"/>
        <v>0</v>
      </c>
    </row>
    <row r="415" spans="1:9" ht="12.75" customHeight="1" x14ac:dyDescent="0.2">
      <c r="A415" s="13" t="s">
        <v>27</v>
      </c>
      <c r="D415" s="14" t="s">
        <v>818</v>
      </c>
      <c r="F415" s="28">
        <v>0</v>
      </c>
      <c r="G415" s="53"/>
      <c r="H415" s="30">
        <v>0</v>
      </c>
      <c r="I415" s="31">
        <f t="shared" si="9"/>
        <v>0</v>
      </c>
    </row>
    <row r="416" spans="1:9" ht="25.5" x14ac:dyDescent="0.2">
      <c r="A416" s="27" t="s">
        <v>22</v>
      </c>
      <c r="B416" s="9" t="s">
        <v>819</v>
      </c>
      <c r="C416" s="6" t="s">
        <v>24</v>
      </c>
      <c r="D416" s="10" t="s">
        <v>820</v>
      </c>
      <c r="E416" s="11" t="s">
        <v>129</v>
      </c>
      <c r="F416" s="28">
        <v>4031.9235684642595</v>
      </c>
      <c r="G416" s="53"/>
      <c r="H416" s="30">
        <v>351.59999999999997</v>
      </c>
      <c r="I416" s="31">
        <f t="shared" si="9"/>
        <v>0</v>
      </c>
    </row>
    <row r="417" spans="1:9" ht="12.75" customHeight="1" x14ac:dyDescent="0.2">
      <c r="A417" s="27" t="s">
        <v>22</v>
      </c>
      <c r="D417" s="14" t="s">
        <v>818</v>
      </c>
      <c r="F417" s="28">
        <v>0</v>
      </c>
      <c r="G417" s="53"/>
      <c r="H417" s="30">
        <v>0</v>
      </c>
      <c r="I417" s="31">
        <f t="shared" si="9"/>
        <v>0</v>
      </c>
    </row>
    <row r="418" spans="1:9" ht="25.5" x14ac:dyDescent="0.2">
      <c r="A418" s="13" t="s">
        <v>27</v>
      </c>
      <c r="B418" s="9" t="s">
        <v>821</v>
      </c>
      <c r="C418" s="6" t="s">
        <v>24</v>
      </c>
      <c r="D418" s="10" t="s">
        <v>822</v>
      </c>
      <c r="E418" s="11" t="s">
        <v>129</v>
      </c>
      <c r="F418" s="28">
        <v>5889.5725479637049</v>
      </c>
      <c r="G418" s="53"/>
      <c r="H418" s="30">
        <v>421.2</v>
      </c>
      <c r="I418" s="31">
        <f t="shared" si="9"/>
        <v>0</v>
      </c>
    </row>
    <row r="419" spans="1:9" ht="12.75" customHeight="1" x14ac:dyDescent="0.2">
      <c r="A419" s="27" t="s">
        <v>22</v>
      </c>
      <c r="D419" s="14" t="s">
        <v>818</v>
      </c>
      <c r="F419" s="28">
        <v>0</v>
      </c>
      <c r="G419" s="53"/>
      <c r="H419" s="30">
        <v>0</v>
      </c>
      <c r="I419" s="31">
        <f t="shared" si="9"/>
        <v>0</v>
      </c>
    </row>
    <row r="420" spans="1:9" ht="25.5" x14ac:dyDescent="0.2">
      <c r="A420" s="13" t="s">
        <v>27</v>
      </c>
      <c r="B420" s="9" t="s">
        <v>823</v>
      </c>
      <c r="C420" s="6" t="s">
        <v>24</v>
      </c>
      <c r="D420" s="10" t="s">
        <v>824</v>
      </c>
      <c r="E420" s="11" t="s">
        <v>129</v>
      </c>
      <c r="F420" s="28">
        <v>83.075616756872705</v>
      </c>
      <c r="G420" s="53"/>
      <c r="H420" s="30">
        <v>489.59999999999997</v>
      </c>
      <c r="I420" s="31">
        <f t="shared" si="9"/>
        <v>0</v>
      </c>
    </row>
    <row r="421" spans="1:9" ht="25.5" x14ac:dyDescent="0.2">
      <c r="A421" s="27" t="s">
        <v>22</v>
      </c>
      <c r="B421" s="9" t="s">
        <v>826</v>
      </c>
      <c r="C421" s="6" t="s">
        <v>24</v>
      </c>
      <c r="D421" s="10" t="s">
        <v>827</v>
      </c>
      <c r="E421" s="11" t="s">
        <v>26</v>
      </c>
      <c r="F421" s="28">
        <v>123.73380095788333</v>
      </c>
      <c r="G421" s="53"/>
      <c r="H421" s="30">
        <v>7872</v>
      </c>
      <c r="I421" s="31">
        <f t="shared" si="9"/>
        <v>0</v>
      </c>
    </row>
    <row r="422" spans="1:9" ht="25.5" x14ac:dyDescent="0.2">
      <c r="A422" s="27" t="s">
        <v>22</v>
      </c>
      <c r="B422" s="9" t="s">
        <v>828</v>
      </c>
      <c r="C422" s="6" t="s">
        <v>24</v>
      </c>
      <c r="D422" s="10" t="s">
        <v>829</v>
      </c>
      <c r="E422" s="11" t="s">
        <v>26</v>
      </c>
      <c r="F422" s="28">
        <v>118.55379191304304</v>
      </c>
      <c r="G422" s="53"/>
      <c r="H422" s="30">
        <v>6564</v>
      </c>
      <c r="I422" s="31">
        <f t="shared" si="9"/>
        <v>0</v>
      </c>
    </row>
    <row r="423" spans="1:9" ht="12.75" customHeight="1" x14ac:dyDescent="0.2">
      <c r="A423" s="27" t="s">
        <v>22</v>
      </c>
      <c r="D423" s="14" t="s">
        <v>830</v>
      </c>
      <c r="F423" s="28">
        <v>0</v>
      </c>
      <c r="G423" s="53"/>
      <c r="H423" s="30">
        <v>0</v>
      </c>
      <c r="I423" s="31">
        <f t="shared" si="9"/>
        <v>0</v>
      </c>
    </row>
    <row r="424" spans="1:9" ht="25.5" x14ac:dyDescent="0.2">
      <c r="A424" s="27" t="s">
        <v>22</v>
      </c>
      <c r="B424" s="9" t="s">
        <v>831</v>
      </c>
      <c r="C424" s="6" t="s">
        <v>24</v>
      </c>
      <c r="D424" s="10" t="s">
        <v>832</v>
      </c>
      <c r="E424" s="11" t="s">
        <v>26</v>
      </c>
      <c r="F424" s="28">
        <v>136.89323090889349</v>
      </c>
      <c r="G424" s="53"/>
      <c r="H424" s="30">
        <v>6492</v>
      </c>
      <c r="I424" s="31">
        <f t="shared" si="9"/>
        <v>0</v>
      </c>
    </row>
    <row r="425" spans="1:9" ht="25.5" x14ac:dyDescent="0.2">
      <c r="A425" s="27" t="s">
        <v>22</v>
      </c>
      <c r="B425" s="9" t="s">
        <v>833</v>
      </c>
      <c r="C425" s="6" t="s">
        <v>24</v>
      </c>
      <c r="D425" s="10" t="s">
        <v>834</v>
      </c>
      <c r="E425" s="11" t="s">
        <v>129</v>
      </c>
      <c r="F425" s="28">
        <v>353.46139845914297</v>
      </c>
      <c r="G425" s="53"/>
      <c r="H425" s="30">
        <v>327.59999999999997</v>
      </c>
      <c r="I425" s="31">
        <f t="shared" si="9"/>
        <v>0</v>
      </c>
    </row>
    <row r="426" spans="1:9" ht="12.75" customHeight="1" x14ac:dyDescent="0.2">
      <c r="A426" s="27" t="s">
        <v>22</v>
      </c>
      <c r="D426" s="14" t="s">
        <v>830</v>
      </c>
      <c r="F426" s="28">
        <v>0</v>
      </c>
      <c r="G426" s="53"/>
      <c r="H426" s="30">
        <v>0</v>
      </c>
      <c r="I426" s="31">
        <f t="shared" si="9"/>
        <v>0</v>
      </c>
    </row>
    <row r="427" spans="1:9" ht="25.5" x14ac:dyDescent="0.2">
      <c r="A427" s="27" t="s">
        <v>22</v>
      </c>
      <c r="B427" s="9" t="s">
        <v>835</v>
      </c>
      <c r="C427" s="6" t="s">
        <v>24</v>
      </c>
      <c r="D427" s="10" t="s">
        <v>836</v>
      </c>
      <c r="E427" s="11" t="s">
        <v>129</v>
      </c>
      <c r="F427" s="28">
        <v>1100.8007900384202</v>
      </c>
      <c r="G427" s="53"/>
      <c r="H427" s="30">
        <v>392.4</v>
      </c>
      <c r="I427" s="31">
        <f t="shared" si="9"/>
        <v>0</v>
      </c>
    </row>
    <row r="428" spans="1:9" ht="12.75" customHeight="1" x14ac:dyDescent="0.2">
      <c r="A428" s="27" t="s">
        <v>22</v>
      </c>
      <c r="D428" s="14" t="s">
        <v>830</v>
      </c>
      <c r="F428" s="28">
        <v>0</v>
      </c>
      <c r="G428" s="53"/>
      <c r="H428" s="30">
        <v>0</v>
      </c>
      <c r="I428" s="31">
        <f t="shared" si="9"/>
        <v>0</v>
      </c>
    </row>
    <row r="429" spans="1:9" ht="25.5" x14ac:dyDescent="0.2">
      <c r="A429" s="27" t="s">
        <v>22</v>
      </c>
      <c r="B429" s="9" t="s">
        <v>837</v>
      </c>
      <c r="C429" s="6" t="s">
        <v>24</v>
      </c>
      <c r="D429" s="10" t="s">
        <v>838</v>
      </c>
      <c r="E429" s="11" t="s">
        <v>129</v>
      </c>
      <c r="F429" s="28">
        <v>873.01722249304669</v>
      </c>
      <c r="G429" s="53"/>
      <c r="H429" s="30">
        <v>388.8</v>
      </c>
      <c r="I429" s="31">
        <f t="shared" si="9"/>
        <v>0</v>
      </c>
    </row>
    <row r="430" spans="1:9" ht="25.5" x14ac:dyDescent="0.2">
      <c r="A430" s="27" t="s">
        <v>22</v>
      </c>
      <c r="B430" s="9" t="s">
        <v>839</v>
      </c>
      <c r="C430" s="6" t="s">
        <v>24</v>
      </c>
      <c r="D430" s="10" t="s">
        <v>840</v>
      </c>
      <c r="E430" s="11" t="s">
        <v>129</v>
      </c>
      <c r="F430" s="28">
        <v>208.7739117110068</v>
      </c>
      <c r="G430" s="53"/>
      <c r="H430" s="30">
        <v>457.2</v>
      </c>
      <c r="I430" s="31">
        <f t="shared" ref="I430:I471" si="10">F430*G430</f>
        <v>0</v>
      </c>
    </row>
    <row r="431" spans="1:9" ht="25.5" x14ac:dyDescent="0.2">
      <c r="A431" s="27" t="s">
        <v>22</v>
      </c>
      <c r="B431" s="9" t="s">
        <v>841</v>
      </c>
      <c r="C431" s="6" t="s">
        <v>24</v>
      </c>
      <c r="D431" s="10" t="s">
        <v>842</v>
      </c>
      <c r="E431" s="11" t="s">
        <v>129</v>
      </c>
      <c r="F431" s="28">
        <v>120.55738031717938</v>
      </c>
      <c r="G431" s="53"/>
      <c r="H431" s="30">
        <v>453.59999999999997</v>
      </c>
      <c r="I431" s="31">
        <f t="shared" si="10"/>
        <v>0</v>
      </c>
    </row>
    <row r="432" spans="1:9" ht="25.5" x14ac:dyDescent="0.2">
      <c r="A432" s="27" t="s">
        <v>22</v>
      </c>
      <c r="B432" s="9" t="s">
        <v>843</v>
      </c>
      <c r="C432" s="6" t="s">
        <v>24</v>
      </c>
      <c r="D432" s="10" t="s">
        <v>844</v>
      </c>
      <c r="E432" s="11" t="s">
        <v>129</v>
      </c>
      <c r="F432" s="28">
        <v>52.603915697574799</v>
      </c>
      <c r="G432" s="53"/>
      <c r="H432" s="30">
        <v>528</v>
      </c>
      <c r="I432" s="31">
        <f t="shared" si="10"/>
        <v>0</v>
      </c>
    </row>
    <row r="433" spans="1:9" ht="25.5" x14ac:dyDescent="0.2">
      <c r="A433" s="27" t="s">
        <v>22</v>
      </c>
      <c r="B433" s="9" t="s">
        <v>846</v>
      </c>
      <c r="C433" s="6" t="s">
        <v>24</v>
      </c>
      <c r="D433" s="10" t="s">
        <v>847</v>
      </c>
      <c r="E433" s="11" t="s">
        <v>129</v>
      </c>
      <c r="F433" s="28">
        <v>38.760779987686696</v>
      </c>
      <c r="G433" s="53"/>
      <c r="H433" s="30">
        <v>520.79999999999995</v>
      </c>
      <c r="I433" s="31">
        <f t="shared" si="10"/>
        <v>0</v>
      </c>
    </row>
    <row r="434" spans="1:9" ht="25.5" x14ac:dyDescent="0.2">
      <c r="A434" s="13" t="s">
        <v>27</v>
      </c>
      <c r="B434" s="9" t="s">
        <v>848</v>
      </c>
      <c r="C434" s="6" t="s">
        <v>24</v>
      </c>
      <c r="D434" s="10" t="s">
        <v>849</v>
      </c>
      <c r="E434" s="11" t="s">
        <v>129</v>
      </c>
      <c r="F434" s="28">
        <v>6.1525047599502694</v>
      </c>
      <c r="G434" s="53"/>
      <c r="H434" s="30">
        <v>582</v>
      </c>
      <c r="I434" s="31">
        <f t="shared" si="10"/>
        <v>0</v>
      </c>
    </row>
    <row r="435" spans="1:9" x14ac:dyDescent="0.2">
      <c r="A435" s="27" t="s">
        <v>22</v>
      </c>
      <c r="B435" s="9" t="s">
        <v>850</v>
      </c>
      <c r="C435" s="6" t="s">
        <v>24</v>
      </c>
      <c r="D435" s="10" t="s">
        <v>1632</v>
      </c>
      <c r="E435" s="11" t="s">
        <v>26</v>
      </c>
      <c r="F435" s="28">
        <v>92.213934600128695</v>
      </c>
      <c r="G435" s="53"/>
      <c r="H435" s="30">
        <v>8856</v>
      </c>
      <c r="I435" s="31">
        <f t="shared" si="10"/>
        <v>0</v>
      </c>
    </row>
    <row r="436" spans="1:9" ht="25.5" x14ac:dyDescent="0.2">
      <c r="A436" s="13" t="s">
        <v>27</v>
      </c>
      <c r="B436" s="9" t="s">
        <v>852</v>
      </c>
      <c r="C436" s="6" t="s">
        <v>24</v>
      </c>
      <c r="D436" s="10" t="s">
        <v>1633</v>
      </c>
      <c r="E436" s="11" t="s">
        <v>129</v>
      </c>
      <c r="F436" s="28">
        <v>70.753804739428091</v>
      </c>
      <c r="G436" s="53"/>
      <c r="H436" s="30">
        <v>354</v>
      </c>
      <c r="I436" s="31">
        <f t="shared" si="10"/>
        <v>0</v>
      </c>
    </row>
    <row r="437" spans="1:9" x14ac:dyDescent="0.2">
      <c r="A437" s="27" t="s">
        <v>22</v>
      </c>
      <c r="B437" s="9" t="s">
        <v>854</v>
      </c>
      <c r="C437" s="6" t="s">
        <v>24</v>
      </c>
      <c r="D437" s="10" t="s">
        <v>1634</v>
      </c>
      <c r="E437" s="11" t="s">
        <v>129</v>
      </c>
      <c r="F437" s="28">
        <v>71.061429977425604</v>
      </c>
      <c r="G437" s="53"/>
      <c r="H437" s="30">
        <v>442.8</v>
      </c>
      <c r="I437" s="31">
        <f t="shared" si="10"/>
        <v>0</v>
      </c>
    </row>
    <row r="438" spans="1:9" ht="25.5" x14ac:dyDescent="0.2">
      <c r="A438" s="27" t="s">
        <v>22</v>
      </c>
      <c r="B438" s="9" t="s">
        <v>856</v>
      </c>
      <c r="C438" s="6" t="s">
        <v>24</v>
      </c>
      <c r="D438" s="10" t="s">
        <v>857</v>
      </c>
      <c r="E438" s="11" t="s">
        <v>129</v>
      </c>
      <c r="F438" s="28">
        <v>462.49661888846737</v>
      </c>
      <c r="G438" s="53"/>
      <c r="H438" s="30">
        <v>558</v>
      </c>
      <c r="I438" s="31">
        <f t="shared" si="10"/>
        <v>0</v>
      </c>
    </row>
    <row r="439" spans="1:9" ht="25.5" x14ac:dyDescent="0.2">
      <c r="A439" s="27" t="s">
        <v>22</v>
      </c>
      <c r="B439" s="9" t="s">
        <v>858</v>
      </c>
      <c r="C439" s="6" t="s">
        <v>24</v>
      </c>
      <c r="D439" s="10" t="s">
        <v>859</v>
      </c>
      <c r="E439" s="11" t="s">
        <v>129</v>
      </c>
      <c r="F439" s="28">
        <v>31.422130338040674</v>
      </c>
      <c r="G439" s="53"/>
      <c r="H439" s="30">
        <v>558</v>
      </c>
      <c r="I439" s="31">
        <f t="shared" si="10"/>
        <v>0</v>
      </c>
    </row>
    <row r="440" spans="1:9" x14ac:dyDescent="0.2">
      <c r="A440" s="27" t="s">
        <v>22</v>
      </c>
      <c r="B440" s="9" t="s">
        <v>860</v>
      </c>
      <c r="C440" s="6" t="s">
        <v>24</v>
      </c>
      <c r="D440" s="10" t="s">
        <v>861</v>
      </c>
      <c r="E440" s="11" t="s">
        <v>129</v>
      </c>
      <c r="F440" s="28">
        <v>3142.2130338040674</v>
      </c>
      <c r="G440" s="53"/>
      <c r="H440" s="30">
        <v>7.08</v>
      </c>
      <c r="I440" s="31">
        <f t="shared" si="10"/>
        <v>0</v>
      </c>
    </row>
    <row r="441" spans="1:9" ht="25.5" x14ac:dyDescent="0.2">
      <c r="A441" s="27" t="s">
        <v>22</v>
      </c>
      <c r="B441" s="9" t="s">
        <v>863</v>
      </c>
      <c r="C441" s="6" t="s">
        <v>24</v>
      </c>
      <c r="D441" s="10" t="s">
        <v>864</v>
      </c>
      <c r="E441" s="11" t="s">
        <v>26</v>
      </c>
      <c r="F441" s="28">
        <v>305.27845757657872</v>
      </c>
      <c r="G441" s="53"/>
      <c r="H441" s="30">
        <v>9228</v>
      </c>
      <c r="I441" s="31">
        <f t="shared" si="10"/>
        <v>0</v>
      </c>
    </row>
    <row r="442" spans="1:9" ht="12.75" customHeight="1" x14ac:dyDescent="0.2">
      <c r="A442" s="27" t="s">
        <v>22</v>
      </c>
      <c r="D442" s="14" t="s">
        <v>865</v>
      </c>
      <c r="F442" s="28">
        <v>0</v>
      </c>
      <c r="G442" s="53"/>
      <c r="H442" s="30">
        <v>0</v>
      </c>
      <c r="I442" s="31">
        <f t="shared" si="10"/>
        <v>0</v>
      </c>
    </row>
    <row r="443" spans="1:9" ht="25.5" x14ac:dyDescent="0.2">
      <c r="A443" s="27" t="s">
        <v>22</v>
      </c>
      <c r="B443" s="9" t="s">
        <v>867</v>
      </c>
      <c r="C443" s="6" t="s">
        <v>24</v>
      </c>
      <c r="D443" s="10" t="s">
        <v>868</v>
      </c>
      <c r="E443" s="11" t="s">
        <v>26</v>
      </c>
      <c r="F443" s="28">
        <v>136.27798043289846</v>
      </c>
      <c r="G443" s="53"/>
      <c r="H443" s="30">
        <v>8940</v>
      </c>
      <c r="I443" s="31">
        <f t="shared" si="10"/>
        <v>0</v>
      </c>
    </row>
    <row r="444" spans="1:9" ht="12.75" customHeight="1" x14ac:dyDescent="0.2">
      <c r="A444" s="27" t="s">
        <v>22</v>
      </c>
      <c r="D444" s="14" t="s">
        <v>869</v>
      </c>
      <c r="F444" s="28">
        <v>0</v>
      </c>
      <c r="G444" s="53"/>
      <c r="H444" s="30">
        <v>0</v>
      </c>
      <c r="I444" s="31">
        <f t="shared" si="10"/>
        <v>0</v>
      </c>
    </row>
    <row r="445" spans="1:9" ht="25.5" x14ac:dyDescent="0.2">
      <c r="A445" s="27" t="s">
        <v>22</v>
      </c>
      <c r="B445" s="9" t="s">
        <v>870</v>
      </c>
      <c r="C445" s="6" t="s">
        <v>24</v>
      </c>
      <c r="D445" s="10" t="s">
        <v>1635</v>
      </c>
      <c r="E445" s="11" t="s">
        <v>129</v>
      </c>
      <c r="F445" s="28">
        <v>210.13244238503094</v>
      </c>
      <c r="G445" s="53"/>
      <c r="H445" s="30">
        <v>280.8</v>
      </c>
      <c r="I445" s="31">
        <f t="shared" si="10"/>
        <v>0</v>
      </c>
    </row>
    <row r="446" spans="1:9" ht="25.5" x14ac:dyDescent="0.2">
      <c r="A446" s="27" t="s">
        <v>22</v>
      </c>
      <c r="B446" s="9" t="s">
        <v>873</v>
      </c>
      <c r="C446" s="6" t="s">
        <v>24</v>
      </c>
      <c r="D446" s="10" t="s">
        <v>1636</v>
      </c>
      <c r="E446" s="11" t="s">
        <v>129</v>
      </c>
      <c r="F446" s="28">
        <v>152.46819075378988</v>
      </c>
      <c r="G446" s="53"/>
      <c r="H446" s="30">
        <v>421.2</v>
      </c>
      <c r="I446" s="31">
        <f t="shared" si="10"/>
        <v>0</v>
      </c>
    </row>
    <row r="447" spans="1:9" ht="25.5" x14ac:dyDescent="0.2">
      <c r="A447" s="13" t="s">
        <v>27</v>
      </c>
      <c r="B447" s="9" t="s">
        <v>875</v>
      </c>
      <c r="C447" s="6" t="s">
        <v>24</v>
      </c>
      <c r="D447" s="10" t="s">
        <v>1637</v>
      </c>
      <c r="E447" s="11" t="s">
        <v>129</v>
      </c>
      <c r="F447" s="28">
        <v>96.416583447829325</v>
      </c>
      <c r="G447" s="53"/>
      <c r="H447" s="30">
        <v>631.19999999999993</v>
      </c>
      <c r="I447" s="31">
        <f t="shared" si="10"/>
        <v>0</v>
      </c>
    </row>
    <row r="448" spans="1:9" x14ac:dyDescent="0.2">
      <c r="A448" s="27" t="s">
        <v>22</v>
      </c>
      <c r="B448" s="9" t="s">
        <v>877</v>
      </c>
      <c r="C448" s="6" t="s">
        <v>89</v>
      </c>
      <c r="D448" s="10" t="s">
        <v>878</v>
      </c>
      <c r="E448" s="11" t="s">
        <v>41</v>
      </c>
      <c r="F448" s="28">
        <v>20.426315803034893</v>
      </c>
      <c r="G448" s="53"/>
      <c r="H448" s="30">
        <v>1227.5999999999999</v>
      </c>
      <c r="I448" s="31">
        <f t="shared" si="10"/>
        <v>0</v>
      </c>
    </row>
    <row r="449" spans="1:9" x14ac:dyDescent="0.2">
      <c r="A449" s="27" t="s">
        <v>22</v>
      </c>
      <c r="B449" s="9" t="s">
        <v>879</v>
      </c>
      <c r="C449" s="6" t="s">
        <v>24</v>
      </c>
      <c r="D449" s="10" t="s">
        <v>880</v>
      </c>
      <c r="E449" s="11" t="s">
        <v>26</v>
      </c>
      <c r="F449" s="28">
        <v>5.0920466270977265</v>
      </c>
      <c r="G449" s="53"/>
      <c r="H449" s="30">
        <v>15360</v>
      </c>
      <c r="I449" s="31">
        <f t="shared" si="10"/>
        <v>0</v>
      </c>
    </row>
    <row r="450" spans="1:9" x14ac:dyDescent="0.2">
      <c r="A450" s="13" t="s">
        <v>27</v>
      </c>
      <c r="B450" s="9" t="s">
        <v>882</v>
      </c>
      <c r="C450" s="6" t="s">
        <v>24</v>
      </c>
      <c r="D450" s="10" t="s">
        <v>883</v>
      </c>
      <c r="E450" s="11" t="s">
        <v>129</v>
      </c>
      <c r="F450" s="28">
        <v>136.52408062329647</v>
      </c>
      <c r="G450" s="53"/>
      <c r="H450" s="30">
        <v>808.8</v>
      </c>
      <c r="I450" s="31">
        <f t="shared" si="10"/>
        <v>0</v>
      </c>
    </row>
    <row r="451" spans="1:9" x14ac:dyDescent="0.2">
      <c r="A451" s="27" t="s">
        <v>22</v>
      </c>
      <c r="B451" s="9" t="s">
        <v>885</v>
      </c>
      <c r="C451" s="6" t="s">
        <v>24</v>
      </c>
      <c r="D451" s="10" t="s">
        <v>886</v>
      </c>
      <c r="E451" s="11" t="s">
        <v>205</v>
      </c>
      <c r="F451" s="28">
        <v>1547.6010473178908</v>
      </c>
      <c r="G451" s="53"/>
      <c r="H451" s="30">
        <v>364.8</v>
      </c>
      <c r="I451" s="31">
        <f t="shared" si="10"/>
        <v>0</v>
      </c>
    </row>
    <row r="452" spans="1:9" x14ac:dyDescent="0.2">
      <c r="A452" s="27" t="s">
        <v>22</v>
      </c>
      <c r="B452" s="9" t="s">
        <v>888</v>
      </c>
      <c r="C452" s="6" t="s">
        <v>24</v>
      </c>
      <c r="D452" s="10" t="s">
        <v>889</v>
      </c>
      <c r="E452" s="11" t="s">
        <v>129</v>
      </c>
      <c r="F452" s="28">
        <v>2.9320805914190364</v>
      </c>
      <c r="G452" s="53"/>
      <c r="H452" s="30">
        <v>2352</v>
      </c>
      <c r="I452" s="31">
        <f t="shared" si="10"/>
        <v>0</v>
      </c>
    </row>
    <row r="453" spans="1:9" ht="25.5" x14ac:dyDescent="0.2">
      <c r="A453" s="27" t="s">
        <v>22</v>
      </c>
      <c r="B453" s="9" t="s">
        <v>891</v>
      </c>
      <c r="C453" s="6" t="s">
        <v>24</v>
      </c>
      <c r="D453" s="10" t="s">
        <v>892</v>
      </c>
      <c r="E453" s="11" t="s">
        <v>129</v>
      </c>
      <c r="F453" s="28">
        <v>9.7736019713967881</v>
      </c>
      <c r="G453" s="53"/>
      <c r="H453" s="30">
        <v>1512</v>
      </c>
      <c r="I453" s="31">
        <f t="shared" si="10"/>
        <v>0</v>
      </c>
    </row>
    <row r="454" spans="1:9" ht="25.5" x14ac:dyDescent="0.2">
      <c r="A454" s="27" t="s">
        <v>22</v>
      </c>
      <c r="B454" s="9" t="s">
        <v>891</v>
      </c>
      <c r="C454" s="6" t="s">
        <v>89</v>
      </c>
      <c r="D454" s="10" t="s">
        <v>892</v>
      </c>
      <c r="E454" s="11" t="s">
        <v>129</v>
      </c>
      <c r="F454" s="28">
        <v>9.7736019713967881</v>
      </c>
      <c r="G454" s="53"/>
      <c r="H454" s="30">
        <v>1512</v>
      </c>
      <c r="I454" s="31">
        <f t="shared" si="10"/>
        <v>0</v>
      </c>
    </row>
    <row r="455" spans="1:9" ht="12.75" customHeight="1" x14ac:dyDescent="0.2">
      <c r="A455" s="27" t="s">
        <v>22</v>
      </c>
      <c r="D455" s="14" t="s">
        <v>893</v>
      </c>
      <c r="F455" s="28">
        <v>0</v>
      </c>
      <c r="G455" s="53"/>
      <c r="H455" s="30">
        <v>0</v>
      </c>
      <c r="I455" s="31">
        <f t="shared" si="10"/>
        <v>0</v>
      </c>
    </row>
    <row r="456" spans="1:9" x14ac:dyDescent="0.2">
      <c r="A456" s="27" t="s">
        <v>22</v>
      </c>
      <c r="B456" s="9" t="s">
        <v>895</v>
      </c>
      <c r="C456" s="6" t="s">
        <v>24</v>
      </c>
      <c r="D456" s="10" t="s">
        <v>896</v>
      </c>
      <c r="E456" s="11" t="s">
        <v>129</v>
      </c>
      <c r="F456" s="28">
        <v>110.74508567910485</v>
      </c>
      <c r="G456" s="53"/>
      <c r="H456" s="30">
        <v>1632</v>
      </c>
      <c r="I456" s="31">
        <f t="shared" si="10"/>
        <v>0</v>
      </c>
    </row>
    <row r="457" spans="1:9" x14ac:dyDescent="0.2">
      <c r="A457" s="27" t="s">
        <v>22</v>
      </c>
      <c r="B457" s="9" t="s">
        <v>895</v>
      </c>
      <c r="C457" s="6" t="s">
        <v>89</v>
      </c>
      <c r="D457" s="10" t="s">
        <v>896</v>
      </c>
      <c r="E457" s="11" t="s">
        <v>129</v>
      </c>
      <c r="F457" s="28">
        <v>55.680168077549936</v>
      </c>
      <c r="G457" s="53"/>
      <c r="H457" s="30">
        <v>1632</v>
      </c>
      <c r="I457" s="31">
        <f t="shared" si="10"/>
        <v>0</v>
      </c>
    </row>
    <row r="458" spans="1:9" ht="12.75" customHeight="1" x14ac:dyDescent="0.2">
      <c r="A458" s="27" t="s">
        <v>22</v>
      </c>
      <c r="D458" s="14" t="s">
        <v>893</v>
      </c>
      <c r="F458" s="28">
        <v>0</v>
      </c>
      <c r="G458" s="53"/>
      <c r="H458" s="30">
        <v>0</v>
      </c>
      <c r="I458" s="31">
        <f t="shared" si="10"/>
        <v>0</v>
      </c>
    </row>
    <row r="459" spans="1:9" ht="25.5" x14ac:dyDescent="0.2">
      <c r="A459" s="27" t="s">
        <v>22</v>
      </c>
      <c r="B459" s="9" t="s">
        <v>897</v>
      </c>
      <c r="C459" s="6" t="s">
        <v>24</v>
      </c>
      <c r="D459" s="10" t="s">
        <v>898</v>
      </c>
      <c r="E459" s="11" t="s">
        <v>129</v>
      </c>
      <c r="F459" s="28">
        <v>59.802346266716619</v>
      </c>
      <c r="G459" s="53"/>
      <c r="H459" s="30">
        <v>625.19999999999993</v>
      </c>
      <c r="I459" s="31">
        <f t="shared" si="10"/>
        <v>0</v>
      </c>
    </row>
    <row r="460" spans="1:9" ht="25.5" x14ac:dyDescent="0.2">
      <c r="A460" s="27" t="s">
        <v>22</v>
      </c>
      <c r="B460" s="9" t="s">
        <v>899</v>
      </c>
      <c r="C460" s="6" t="s">
        <v>24</v>
      </c>
      <c r="D460" s="10" t="s">
        <v>900</v>
      </c>
      <c r="E460" s="11" t="s">
        <v>129</v>
      </c>
      <c r="F460" s="28">
        <v>16.18508486463308</v>
      </c>
      <c r="G460" s="53"/>
      <c r="H460" s="30">
        <v>850.8</v>
      </c>
      <c r="I460" s="31">
        <f t="shared" si="10"/>
        <v>0</v>
      </c>
    </row>
    <row r="461" spans="1:9" ht="25.5" x14ac:dyDescent="0.2">
      <c r="A461" s="27" t="s">
        <v>22</v>
      </c>
      <c r="B461" s="9" t="s">
        <v>901</v>
      </c>
      <c r="C461" s="6" t="s">
        <v>24</v>
      </c>
      <c r="D461" s="10" t="s">
        <v>902</v>
      </c>
      <c r="E461" s="11" t="s">
        <v>129</v>
      </c>
      <c r="F461" s="28">
        <v>9.2287571399254045</v>
      </c>
      <c r="G461" s="53"/>
      <c r="H461" s="30">
        <v>654</v>
      </c>
      <c r="I461" s="31">
        <f t="shared" si="10"/>
        <v>0</v>
      </c>
    </row>
    <row r="462" spans="1:9" ht="25.5" x14ac:dyDescent="0.2">
      <c r="A462" s="27" t="s">
        <v>22</v>
      </c>
      <c r="B462" s="9" t="s">
        <v>903</v>
      </c>
      <c r="C462" s="6" t="s">
        <v>24</v>
      </c>
      <c r="D462" s="10" t="s">
        <v>904</v>
      </c>
      <c r="E462" s="11" t="s">
        <v>129</v>
      </c>
      <c r="F462" s="28">
        <v>9.2287571399254045</v>
      </c>
      <c r="G462" s="53"/>
      <c r="H462" s="30">
        <v>799.19999999999993</v>
      </c>
      <c r="I462" s="31">
        <f t="shared" si="10"/>
        <v>0</v>
      </c>
    </row>
    <row r="463" spans="1:9" ht="25.5" x14ac:dyDescent="0.2">
      <c r="A463" s="27" t="s">
        <v>22</v>
      </c>
      <c r="B463" s="9" t="s">
        <v>905</v>
      </c>
      <c r="C463" s="6" t="s">
        <v>24</v>
      </c>
      <c r="D463" s="10" t="s">
        <v>906</v>
      </c>
      <c r="E463" s="11" t="s">
        <v>129</v>
      </c>
      <c r="F463" s="28">
        <v>22.456642373818482</v>
      </c>
      <c r="G463" s="53"/>
      <c r="H463" s="30">
        <v>825.6</v>
      </c>
      <c r="I463" s="31">
        <f t="shared" si="10"/>
        <v>0</v>
      </c>
    </row>
    <row r="464" spans="1:9" ht="12.75" customHeight="1" x14ac:dyDescent="0.2">
      <c r="A464" s="2" t="s">
        <v>20</v>
      </c>
      <c r="B464" s="9" t="s">
        <v>907</v>
      </c>
      <c r="C464" s="6" t="s">
        <v>24</v>
      </c>
      <c r="D464" s="10" t="s">
        <v>908</v>
      </c>
      <c r="E464" s="11" t="s">
        <v>129</v>
      </c>
      <c r="F464" s="28">
        <v>22.456642373818482</v>
      </c>
      <c r="G464" s="56"/>
      <c r="H464" s="44">
        <v>913.19999999999993</v>
      </c>
      <c r="I464" s="31">
        <f t="shared" si="10"/>
        <v>0</v>
      </c>
    </row>
    <row r="465" spans="1:9" ht="25.5" x14ac:dyDescent="0.2">
      <c r="A465" s="27" t="s">
        <v>22</v>
      </c>
      <c r="B465" s="9" t="s">
        <v>909</v>
      </c>
      <c r="C465" s="6" t="s">
        <v>24</v>
      </c>
      <c r="D465" s="10" t="s">
        <v>910</v>
      </c>
      <c r="E465" s="11" t="s">
        <v>26</v>
      </c>
      <c r="F465" s="28">
        <v>5.0040842093551552</v>
      </c>
      <c r="G465" s="53"/>
      <c r="H465" s="30">
        <v>4440</v>
      </c>
      <c r="I465" s="31">
        <f t="shared" si="10"/>
        <v>0</v>
      </c>
    </row>
    <row r="466" spans="1:9" x14ac:dyDescent="0.2">
      <c r="A466" s="27" t="s">
        <v>22</v>
      </c>
      <c r="B466" s="9" t="s">
        <v>912</v>
      </c>
      <c r="C466" s="6" t="s">
        <v>24</v>
      </c>
      <c r="D466" s="10" t="s">
        <v>913</v>
      </c>
      <c r="E466" s="11" t="s">
        <v>129</v>
      </c>
      <c r="F466" s="28">
        <v>8.3058814259328635</v>
      </c>
      <c r="G466" s="53"/>
      <c r="H466" s="30">
        <v>1183.2</v>
      </c>
      <c r="I466" s="31">
        <f t="shared" si="10"/>
        <v>0</v>
      </c>
    </row>
    <row r="467" spans="1:9" x14ac:dyDescent="0.2">
      <c r="A467" s="27" t="s">
        <v>22</v>
      </c>
      <c r="B467" s="9" t="s">
        <v>915</v>
      </c>
      <c r="C467" s="6" t="s">
        <v>24</v>
      </c>
      <c r="D467" s="10" t="s">
        <v>916</v>
      </c>
      <c r="E467" s="11" t="s">
        <v>129</v>
      </c>
      <c r="F467" s="28">
        <v>171.34725756461498</v>
      </c>
      <c r="G467" s="53"/>
      <c r="H467" s="30">
        <v>1236</v>
      </c>
      <c r="I467" s="31">
        <f t="shared" si="10"/>
        <v>0</v>
      </c>
    </row>
    <row r="468" spans="1:9" x14ac:dyDescent="0.2">
      <c r="A468" s="27" t="s">
        <v>22</v>
      </c>
      <c r="B468" s="9" t="s">
        <v>917</v>
      </c>
      <c r="C468" s="6" t="s">
        <v>24</v>
      </c>
      <c r="D468" s="10" t="s">
        <v>918</v>
      </c>
      <c r="E468" s="11" t="s">
        <v>129</v>
      </c>
      <c r="F468" s="28">
        <v>66.754676645460421</v>
      </c>
      <c r="G468" s="53"/>
      <c r="H468" s="30">
        <v>541.19999999999993</v>
      </c>
      <c r="I468" s="31">
        <f t="shared" si="10"/>
        <v>0</v>
      </c>
    </row>
    <row r="469" spans="1:9" ht="25.5" x14ac:dyDescent="0.2">
      <c r="A469" s="27" t="s">
        <v>22</v>
      </c>
      <c r="B469" s="9" t="s">
        <v>919</v>
      </c>
      <c r="C469" s="6" t="s">
        <v>24</v>
      </c>
      <c r="D469" s="10" t="s">
        <v>920</v>
      </c>
      <c r="E469" s="11" t="s">
        <v>129</v>
      </c>
      <c r="F469" s="28">
        <v>75.060558071393288</v>
      </c>
      <c r="G469" s="53"/>
      <c r="H469" s="30">
        <v>649.19999999999993</v>
      </c>
      <c r="I469" s="31">
        <f t="shared" si="10"/>
        <v>0</v>
      </c>
    </row>
    <row r="470" spans="1:9" x14ac:dyDescent="0.2">
      <c r="A470" s="27" t="s">
        <v>22</v>
      </c>
      <c r="B470" s="9" t="s">
        <v>921</v>
      </c>
      <c r="C470" s="6" t="s">
        <v>24</v>
      </c>
      <c r="D470" s="10" t="s">
        <v>922</v>
      </c>
      <c r="E470" s="11" t="s">
        <v>205</v>
      </c>
      <c r="F470" s="28">
        <v>938.25697589241611</v>
      </c>
      <c r="G470" s="53"/>
      <c r="H470" s="30">
        <v>129.6</v>
      </c>
      <c r="I470" s="31">
        <f t="shared" si="10"/>
        <v>0</v>
      </c>
    </row>
    <row r="471" spans="1:9" x14ac:dyDescent="0.2">
      <c r="A471" s="27" t="s">
        <v>22</v>
      </c>
      <c r="B471" s="9" t="s">
        <v>924</v>
      </c>
      <c r="C471" s="6" t="s">
        <v>24</v>
      </c>
      <c r="D471" s="10" t="s">
        <v>925</v>
      </c>
      <c r="E471" s="11" t="s">
        <v>205</v>
      </c>
      <c r="F471" s="28">
        <v>15.381261899875673</v>
      </c>
      <c r="G471" s="53"/>
      <c r="H471" s="30">
        <v>218.4</v>
      </c>
      <c r="I471" s="31">
        <f t="shared" si="10"/>
        <v>0</v>
      </c>
    </row>
    <row r="472" spans="1:9" ht="12.75" customHeight="1" x14ac:dyDescent="0.2">
      <c r="A472" s="27" t="s">
        <v>22</v>
      </c>
      <c r="B472" s="35" t="s">
        <v>17</v>
      </c>
      <c r="C472" s="36"/>
      <c r="D472" s="37" t="s">
        <v>926</v>
      </c>
      <c r="E472" s="36"/>
      <c r="F472" s="46">
        <v>0</v>
      </c>
      <c r="G472" s="57"/>
      <c r="H472" s="47"/>
      <c r="I472" s="26">
        <f>SUM(I473:I481)</f>
        <v>0</v>
      </c>
    </row>
    <row r="473" spans="1:9" ht="25.5" x14ac:dyDescent="0.2">
      <c r="A473" s="27" t="s">
        <v>22</v>
      </c>
      <c r="B473" s="9" t="s">
        <v>927</v>
      </c>
      <c r="C473" s="6" t="s">
        <v>24</v>
      </c>
      <c r="D473" s="10" t="s">
        <v>928</v>
      </c>
      <c r="E473" s="11" t="s">
        <v>129</v>
      </c>
      <c r="F473" s="28">
        <v>8.7980818067288844</v>
      </c>
      <c r="G473" s="53"/>
      <c r="H473" s="30">
        <v>2256</v>
      </c>
      <c r="I473" s="31">
        <f t="shared" ref="I473:I481" si="11">F473*G473</f>
        <v>0</v>
      </c>
    </row>
    <row r="474" spans="1:9" ht="12.75" customHeight="1" x14ac:dyDescent="0.2">
      <c r="A474" s="2" t="s">
        <v>20</v>
      </c>
      <c r="B474" s="9" t="s">
        <v>930</v>
      </c>
      <c r="C474" s="6" t="s">
        <v>24</v>
      </c>
      <c r="D474" s="10" t="s">
        <v>931</v>
      </c>
      <c r="E474" s="11" t="s">
        <v>129</v>
      </c>
      <c r="F474" s="28">
        <v>1.9688015231840861</v>
      </c>
      <c r="G474" s="56"/>
      <c r="H474" s="44">
        <v>3600</v>
      </c>
      <c r="I474" s="31">
        <f t="shared" si="11"/>
        <v>0</v>
      </c>
    </row>
    <row r="475" spans="1:9" ht="25.5" x14ac:dyDescent="0.2">
      <c r="A475" s="27" t="s">
        <v>22</v>
      </c>
      <c r="B475" s="9" t="s">
        <v>932</v>
      </c>
      <c r="C475" s="6" t="s">
        <v>24</v>
      </c>
      <c r="D475" s="10" t="s">
        <v>933</v>
      </c>
      <c r="E475" s="11" t="s">
        <v>129</v>
      </c>
      <c r="F475" s="28">
        <v>3.1685399513743886</v>
      </c>
      <c r="G475" s="53"/>
      <c r="H475" s="30">
        <v>5316</v>
      </c>
      <c r="I475" s="31">
        <f t="shared" si="11"/>
        <v>0</v>
      </c>
    </row>
    <row r="476" spans="1:9" ht="25.5" x14ac:dyDescent="0.2">
      <c r="A476" s="27" t="s">
        <v>22</v>
      </c>
      <c r="B476" s="9" t="s">
        <v>934</v>
      </c>
      <c r="C476" s="6" t="s">
        <v>24</v>
      </c>
      <c r="D476" s="10" t="s">
        <v>935</v>
      </c>
      <c r="E476" s="11" t="s">
        <v>129</v>
      </c>
      <c r="F476" s="28">
        <v>4.7558861794415579</v>
      </c>
      <c r="G476" s="53"/>
      <c r="H476" s="30">
        <v>1956</v>
      </c>
      <c r="I476" s="31">
        <f t="shared" si="11"/>
        <v>0</v>
      </c>
    </row>
    <row r="477" spans="1:9" x14ac:dyDescent="0.2">
      <c r="A477" s="27" t="s">
        <v>22</v>
      </c>
      <c r="B477" s="9" t="s">
        <v>936</v>
      </c>
      <c r="C477" s="6" t="s">
        <v>24</v>
      </c>
      <c r="D477" s="10" t="s">
        <v>937</v>
      </c>
      <c r="E477" s="11" t="s">
        <v>129</v>
      </c>
      <c r="F477" s="28">
        <v>14.569131271562238</v>
      </c>
      <c r="G477" s="53"/>
      <c r="H477" s="30">
        <v>242.39999999999998</v>
      </c>
      <c r="I477" s="31">
        <f t="shared" si="11"/>
        <v>0</v>
      </c>
    </row>
    <row r="478" spans="1:9" x14ac:dyDescent="0.2">
      <c r="A478" s="27" t="s">
        <v>22</v>
      </c>
      <c r="B478" s="9" t="s">
        <v>938</v>
      </c>
      <c r="C478" s="6" t="s">
        <v>24</v>
      </c>
      <c r="D478" s="10" t="s">
        <v>939</v>
      </c>
      <c r="E478" s="11" t="s">
        <v>129</v>
      </c>
      <c r="F478" s="28">
        <v>13.720085614689101</v>
      </c>
      <c r="G478" s="53"/>
      <c r="H478" s="30">
        <v>358.8</v>
      </c>
      <c r="I478" s="31">
        <f t="shared" si="11"/>
        <v>0</v>
      </c>
    </row>
    <row r="479" spans="1:9" x14ac:dyDescent="0.2">
      <c r="A479" s="27" t="s">
        <v>22</v>
      </c>
      <c r="B479" s="9" t="s">
        <v>940</v>
      </c>
      <c r="C479" s="6" t="s">
        <v>24</v>
      </c>
      <c r="D479" s="10" t="s">
        <v>941</v>
      </c>
      <c r="E479" s="11" t="s">
        <v>129</v>
      </c>
      <c r="F479" s="28">
        <v>13.04331009109457</v>
      </c>
      <c r="G479" s="53"/>
      <c r="H479" s="30">
        <v>1161.5999999999999</v>
      </c>
      <c r="I479" s="31">
        <f t="shared" si="11"/>
        <v>0</v>
      </c>
    </row>
    <row r="480" spans="1:9" x14ac:dyDescent="0.2">
      <c r="A480" s="27" t="s">
        <v>22</v>
      </c>
      <c r="B480" s="9" t="s">
        <v>943</v>
      </c>
      <c r="C480" s="6" t="s">
        <v>24</v>
      </c>
      <c r="D480" s="10" t="s">
        <v>944</v>
      </c>
      <c r="E480" s="11" t="s">
        <v>129</v>
      </c>
      <c r="F480" s="28">
        <v>20.697026012472705</v>
      </c>
      <c r="G480" s="53"/>
      <c r="H480" s="30">
        <v>828</v>
      </c>
      <c r="I480" s="31">
        <f t="shared" si="11"/>
        <v>0</v>
      </c>
    </row>
    <row r="481" spans="1:9" x14ac:dyDescent="0.2">
      <c r="A481" s="27" t="s">
        <v>22</v>
      </c>
      <c r="B481" s="9" t="s">
        <v>946</v>
      </c>
      <c r="C481" s="6" t="s">
        <v>24</v>
      </c>
      <c r="D481" s="10" t="s">
        <v>947</v>
      </c>
      <c r="E481" s="11" t="s">
        <v>129</v>
      </c>
      <c r="F481" s="28">
        <v>4.6512935985224031</v>
      </c>
      <c r="G481" s="53"/>
      <c r="H481" s="30">
        <v>1075.2</v>
      </c>
      <c r="I481" s="31">
        <f t="shared" si="11"/>
        <v>0</v>
      </c>
    </row>
    <row r="482" spans="1:9" ht="12.75" customHeight="1" x14ac:dyDescent="0.2">
      <c r="A482" s="45" t="s">
        <v>22</v>
      </c>
      <c r="B482" s="35" t="s">
        <v>36</v>
      </c>
      <c r="C482" s="36"/>
      <c r="D482" s="37" t="s">
        <v>948</v>
      </c>
      <c r="E482" s="36"/>
      <c r="F482" s="46">
        <v>0</v>
      </c>
      <c r="G482" s="57"/>
      <c r="H482" s="47"/>
      <c r="I482" s="26">
        <f>SUM(I483:I498)</f>
        <v>0</v>
      </c>
    </row>
    <row r="483" spans="1:9" x14ac:dyDescent="0.2">
      <c r="A483" s="27" t="s">
        <v>22</v>
      </c>
      <c r="B483" s="9" t="s">
        <v>949</v>
      </c>
      <c r="C483" s="6" t="s">
        <v>24</v>
      </c>
      <c r="D483" s="10" t="s">
        <v>950</v>
      </c>
      <c r="E483" s="11" t="s">
        <v>94</v>
      </c>
      <c r="F483" s="28">
        <v>3</v>
      </c>
      <c r="G483" s="53"/>
      <c r="H483" s="30">
        <v>2172</v>
      </c>
      <c r="I483" s="31">
        <f t="shared" ref="I483:I498" si="12">F483*G483</f>
        <v>0</v>
      </c>
    </row>
    <row r="484" spans="1:9" x14ac:dyDescent="0.2">
      <c r="A484" s="27" t="s">
        <v>22</v>
      </c>
      <c r="B484" s="9" t="s">
        <v>952</v>
      </c>
      <c r="C484" s="6" t="s">
        <v>24</v>
      </c>
      <c r="D484" s="10" t="s">
        <v>953</v>
      </c>
      <c r="E484" s="11" t="s">
        <v>94</v>
      </c>
      <c r="F484" s="28">
        <v>20</v>
      </c>
      <c r="G484" s="53"/>
      <c r="H484" s="30">
        <v>684</v>
      </c>
      <c r="I484" s="31">
        <f t="shared" si="12"/>
        <v>0</v>
      </c>
    </row>
    <row r="485" spans="1:9" x14ac:dyDescent="0.2">
      <c r="A485" s="27" t="s">
        <v>22</v>
      </c>
      <c r="B485" s="9" t="s">
        <v>955</v>
      </c>
      <c r="C485" s="6" t="s">
        <v>24</v>
      </c>
      <c r="D485" s="10" t="s">
        <v>956</v>
      </c>
      <c r="E485" s="11" t="s">
        <v>94</v>
      </c>
      <c r="F485" s="28">
        <v>6</v>
      </c>
      <c r="G485" s="53"/>
      <c r="H485" s="30">
        <v>834</v>
      </c>
      <c r="I485" s="31">
        <f t="shared" si="12"/>
        <v>0</v>
      </c>
    </row>
    <row r="486" spans="1:9" ht="25.5" x14ac:dyDescent="0.2">
      <c r="A486" s="27" t="s">
        <v>22</v>
      </c>
      <c r="B486" s="9" t="s">
        <v>958</v>
      </c>
      <c r="C486" s="6" t="s">
        <v>24</v>
      </c>
      <c r="D486" s="10" t="s">
        <v>959</v>
      </c>
      <c r="E486" s="11" t="s">
        <v>205</v>
      </c>
      <c r="F486" s="28">
        <v>63.723884853507059</v>
      </c>
      <c r="G486" s="53"/>
      <c r="H486" s="30">
        <v>309.59999999999997</v>
      </c>
      <c r="I486" s="31">
        <f t="shared" si="12"/>
        <v>0</v>
      </c>
    </row>
    <row r="487" spans="1:9" ht="25.5" x14ac:dyDescent="0.2">
      <c r="A487" s="27" t="s">
        <v>22</v>
      </c>
      <c r="B487" s="9" t="s">
        <v>961</v>
      </c>
      <c r="C487" s="6" t="s">
        <v>24</v>
      </c>
      <c r="D487" s="10" t="s">
        <v>962</v>
      </c>
      <c r="E487" s="11" t="s">
        <v>205</v>
      </c>
      <c r="F487" s="28">
        <v>6.20623725183696</v>
      </c>
      <c r="G487" s="53"/>
      <c r="H487" s="30">
        <v>496.79999999999995</v>
      </c>
      <c r="I487" s="31">
        <f t="shared" si="12"/>
        <v>0</v>
      </c>
    </row>
    <row r="488" spans="1:9" x14ac:dyDescent="0.2">
      <c r="A488" s="27" t="s">
        <v>22</v>
      </c>
      <c r="B488" s="9" t="s">
        <v>963</v>
      </c>
      <c r="C488" s="6" t="s">
        <v>24</v>
      </c>
      <c r="D488" s="10" t="s">
        <v>964</v>
      </c>
      <c r="E488" s="11" t="s">
        <v>205</v>
      </c>
      <c r="F488" s="28">
        <v>15.381261899875673</v>
      </c>
      <c r="G488" s="53"/>
      <c r="H488" s="30">
        <v>218.4</v>
      </c>
      <c r="I488" s="31">
        <f t="shared" si="12"/>
        <v>0</v>
      </c>
    </row>
    <row r="489" spans="1:9" ht="25.5" x14ac:dyDescent="0.2">
      <c r="A489" s="27" t="s">
        <v>22</v>
      </c>
      <c r="B489" s="9" t="s">
        <v>966</v>
      </c>
      <c r="C489" s="6" t="s">
        <v>24</v>
      </c>
      <c r="D489" s="10" t="s">
        <v>967</v>
      </c>
      <c r="E489" s="11" t="s">
        <v>205</v>
      </c>
      <c r="F489" s="28">
        <v>36.915028559701618</v>
      </c>
      <c r="G489" s="53"/>
      <c r="H489" s="30">
        <v>102</v>
      </c>
      <c r="I489" s="31">
        <f t="shared" si="12"/>
        <v>0</v>
      </c>
    </row>
    <row r="490" spans="1:9" ht="25.5" x14ac:dyDescent="0.2">
      <c r="A490" s="27" t="s">
        <v>22</v>
      </c>
      <c r="B490" s="9" t="s">
        <v>969</v>
      </c>
      <c r="C490" s="6" t="s">
        <v>24</v>
      </c>
      <c r="D490" s="10" t="s">
        <v>970</v>
      </c>
      <c r="E490" s="11" t="s">
        <v>205</v>
      </c>
      <c r="F490" s="28">
        <v>12.305009519900539</v>
      </c>
      <c r="G490" s="53"/>
      <c r="H490" s="30">
        <v>600</v>
      </c>
      <c r="I490" s="31">
        <f t="shared" si="12"/>
        <v>0</v>
      </c>
    </row>
    <row r="491" spans="1:9" ht="12.75" customHeight="1" x14ac:dyDescent="0.2">
      <c r="A491" s="2" t="s">
        <v>20</v>
      </c>
      <c r="B491" s="9" t="s">
        <v>971</v>
      </c>
      <c r="C491" s="6" t="s">
        <v>24</v>
      </c>
      <c r="D491" s="10" t="s">
        <v>972</v>
      </c>
      <c r="E491" s="11" t="s">
        <v>205</v>
      </c>
      <c r="F491" s="28">
        <v>307.62523799751341</v>
      </c>
      <c r="G491" s="56"/>
      <c r="H491" s="44">
        <v>15.839999999999998</v>
      </c>
      <c r="I491" s="31">
        <f t="shared" si="12"/>
        <v>0</v>
      </c>
    </row>
    <row r="492" spans="1:9" x14ac:dyDescent="0.2">
      <c r="A492" s="27" t="s">
        <v>22</v>
      </c>
      <c r="B492" s="9" t="s">
        <v>974</v>
      </c>
      <c r="C492" s="6" t="s">
        <v>24</v>
      </c>
      <c r="D492" s="10" t="s">
        <v>975</v>
      </c>
      <c r="E492" s="11" t="s">
        <v>205</v>
      </c>
      <c r="F492" s="28">
        <v>12.305009519900539</v>
      </c>
      <c r="G492" s="53"/>
      <c r="H492" s="30">
        <v>145.19999999999999</v>
      </c>
      <c r="I492" s="31">
        <f t="shared" si="12"/>
        <v>0</v>
      </c>
    </row>
    <row r="493" spans="1:9" ht="25.5" x14ac:dyDescent="0.2">
      <c r="A493" s="27" t="s">
        <v>22</v>
      </c>
      <c r="B493" s="9" t="s">
        <v>976</v>
      </c>
      <c r="C493" s="6" t="s">
        <v>24</v>
      </c>
      <c r="D493" s="10" t="s">
        <v>977</v>
      </c>
      <c r="E493" s="11" t="s">
        <v>205</v>
      </c>
      <c r="F493" s="28">
        <v>12.305009519900539</v>
      </c>
      <c r="G493" s="53"/>
      <c r="H493" s="30">
        <v>86.399999999999991</v>
      </c>
      <c r="I493" s="31">
        <f t="shared" si="12"/>
        <v>0</v>
      </c>
    </row>
    <row r="494" spans="1:9" ht="25.5" x14ac:dyDescent="0.2">
      <c r="A494" s="27" t="s">
        <v>22</v>
      </c>
      <c r="B494" s="9" t="s">
        <v>979</v>
      </c>
      <c r="C494" s="6" t="s">
        <v>24</v>
      </c>
      <c r="D494" s="10" t="s">
        <v>980</v>
      </c>
      <c r="E494" s="11" t="s">
        <v>94</v>
      </c>
      <c r="F494" s="28">
        <v>5</v>
      </c>
      <c r="G494" s="53"/>
      <c r="H494" s="30">
        <v>820.8</v>
      </c>
      <c r="I494" s="31">
        <f t="shared" si="12"/>
        <v>0</v>
      </c>
    </row>
    <row r="495" spans="1:9" x14ac:dyDescent="0.2">
      <c r="A495" s="27" t="s">
        <v>22</v>
      </c>
      <c r="B495" s="9" t="s">
        <v>981</v>
      </c>
      <c r="C495" s="6" t="s">
        <v>24</v>
      </c>
      <c r="D495" s="10" t="s">
        <v>982</v>
      </c>
      <c r="E495" s="11" t="s">
        <v>205</v>
      </c>
      <c r="F495" s="28">
        <v>49.220038079602155</v>
      </c>
      <c r="G495" s="53"/>
      <c r="H495" s="30">
        <v>27.599999999999998</v>
      </c>
      <c r="I495" s="31">
        <f t="shared" si="12"/>
        <v>0</v>
      </c>
    </row>
    <row r="496" spans="1:9" x14ac:dyDescent="0.2">
      <c r="A496" s="27" t="s">
        <v>22</v>
      </c>
      <c r="B496" s="9" t="s">
        <v>983</v>
      </c>
      <c r="C496" s="6" t="s">
        <v>24</v>
      </c>
      <c r="D496" s="10" t="s">
        <v>984</v>
      </c>
      <c r="E496" s="11" t="s">
        <v>205</v>
      </c>
      <c r="F496" s="28">
        <v>3.0762523799751347</v>
      </c>
      <c r="G496" s="53"/>
      <c r="H496" s="30">
        <v>202.79999999999998</v>
      </c>
      <c r="I496" s="31">
        <f t="shared" si="12"/>
        <v>0</v>
      </c>
    </row>
    <row r="497" spans="1:9" x14ac:dyDescent="0.2">
      <c r="A497" s="27" t="s">
        <v>22</v>
      </c>
      <c r="B497" s="9" t="s">
        <v>985</v>
      </c>
      <c r="C497" s="6" t="s">
        <v>24</v>
      </c>
      <c r="D497" s="10" t="s">
        <v>986</v>
      </c>
      <c r="E497" s="11" t="s">
        <v>205</v>
      </c>
      <c r="F497" s="28">
        <v>9.2287571399254045</v>
      </c>
      <c r="G497" s="53"/>
      <c r="H497" s="30">
        <v>162</v>
      </c>
      <c r="I497" s="31">
        <f t="shared" si="12"/>
        <v>0</v>
      </c>
    </row>
    <row r="498" spans="1:9" x14ac:dyDescent="0.2">
      <c r="A498" s="27" t="s">
        <v>22</v>
      </c>
      <c r="B498" s="9" t="s">
        <v>988</v>
      </c>
      <c r="C498" s="6" t="s">
        <v>24</v>
      </c>
      <c r="D498" s="10" t="s">
        <v>989</v>
      </c>
      <c r="E498" s="11" t="s">
        <v>129</v>
      </c>
      <c r="F498" s="28">
        <v>3.3038950560932947</v>
      </c>
      <c r="G498" s="53"/>
      <c r="H498" s="30">
        <v>406.8</v>
      </c>
      <c r="I498" s="31">
        <f t="shared" si="12"/>
        <v>0</v>
      </c>
    </row>
    <row r="499" spans="1:9" ht="12.75" customHeight="1" x14ac:dyDescent="0.2">
      <c r="A499" s="45" t="s">
        <v>22</v>
      </c>
      <c r="B499" s="35" t="s">
        <v>991</v>
      </c>
      <c r="C499" s="36"/>
      <c r="D499" s="37" t="s">
        <v>992</v>
      </c>
      <c r="E499" s="36"/>
      <c r="F499" s="46">
        <v>0</v>
      </c>
      <c r="G499" s="57"/>
      <c r="H499" s="47"/>
      <c r="I499" s="26">
        <f>SUM(I500:I509)</f>
        <v>0</v>
      </c>
    </row>
    <row r="500" spans="1:9" ht="25.5" x14ac:dyDescent="0.2">
      <c r="A500" s="27" t="s">
        <v>22</v>
      </c>
      <c r="B500" s="9" t="s">
        <v>993</v>
      </c>
      <c r="C500" s="6" t="s">
        <v>24</v>
      </c>
      <c r="D500" s="10" t="s">
        <v>994</v>
      </c>
      <c r="E500" s="11" t="s">
        <v>129</v>
      </c>
      <c r="F500" s="28">
        <v>6.4601299979477824</v>
      </c>
      <c r="G500" s="53"/>
      <c r="H500" s="30">
        <v>151.19999999999999</v>
      </c>
      <c r="I500" s="31">
        <f t="shared" ref="I500:I509" si="13">F500*G500</f>
        <v>0</v>
      </c>
    </row>
    <row r="501" spans="1:9" x14ac:dyDescent="0.2">
      <c r="A501" s="27" t="s">
        <v>22</v>
      </c>
      <c r="B501" s="9" t="s">
        <v>996</v>
      </c>
      <c r="C501" s="6" t="s">
        <v>24</v>
      </c>
      <c r="D501" s="10" t="s">
        <v>997</v>
      </c>
      <c r="E501" s="11" t="s">
        <v>129</v>
      </c>
      <c r="F501" s="28">
        <v>9.2902821875249071</v>
      </c>
      <c r="G501" s="53"/>
      <c r="H501" s="30">
        <v>694.8</v>
      </c>
      <c r="I501" s="31">
        <f t="shared" si="13"/>
        <v>0</v>
      </c>
    </row>
    <row r="502" spans="1:9" ht="12.75" customHeight="1" x14ac:dyDescent="0.2">
      <c r="A502" s="2" t="s">
        <v>20</v>
      </c>
      <c r="B502" s="9" t="s">
        <v>999</v>
      </c>
      <c r="C502" s="6" t="s">
        <v>24</v>
      </c>
      <c r="D502" s="10" t="s">
        <v>1000</v>
      </c>
      <c r="E502" s="11" t="s">
        <v>129</v>
      </c>
      <c r="F502" s="28">
        <v>15.295687085235974</v>
      </c>
      <c r="G502" s="56"/>
      <c r="H502" s="44">
        <v>694.8</v>
      </c>
      <c r="I502" s="31">
        <f t="shared" si="13"/>
        <v>0</v>
      </c>
    </row>
    <row r="503" spans="1:9" x14ac:dyDescent="0.2">
      <c r="A503" s="27" t="s">
        <v>22</v>
      </c>
      <c r="B503" s="9" t="s">
        <v>1001</v>
      </c>
      <c r="C503" s="6" t="s">
        <v>24</v>
      </c>
      <c r="D503" s="10" t="s">
        <v>1002</v>
      </c>
      <c r="E503" s="11" t="s">
        <v>129</v>
      </c>
      <c r="F503" s="28">
        <v>10.975755013878594</v>
      </c>
      <c r="G503" s="53"/>
      <c r="H503" s="30">
        <v>694.8</v>
      </c>
      <c r="I503" s="31">
        <f t="shared" si="13"/>
        <v>0</v>
      </c>
    </row>
    <row r="504" spans="1:9" ht="12.75" customHeight="1" x14ac:dyDescent="0.2">
      <c r="A504" s="2" t="s">
        <v>20</v>
      </c>
      <c r="B504" s="9" t="s">
        <v>1004</v>
      </c>
      <c r="C504" s="6" t="s">
        <v>24</v>
      </c>
      <c r="D504" s="10" t="s">
        <v>1005</v>
      </c>
      <c r="E504" s="11" t="s">
        <v>129</v>
      </c>
      <c r="F504" s="28">
        <v>9.431525902397901</v>
      </c>
      <c r="G504" s="56"/>
      <c r="H504" s="44">
        <v>498</v>
      </c>
      <c r="I504" s="31">
        <f t="shared" si="13"/>
        <v>0</v>
      </c>
    </row>
    <row r="505" spans="1:9" ht="25.5" x14ac:dyDescent="0.2">
      <c r="A505" s="27" t="s">
        <v>22</v>
      </c>
      <c r="B505" s="9" t="s">
        <v>1006</v>
      </c>
      <c r="C505" s="6" t="s">
        <v>24</v>
      </c>
      <c r="D505" s="10" t="s">
        <v>1007</v>
      </c>
      <c r="E505" s="11" t="s">
        <v>129</v>
      </c>
      <c r="F505" s="28">
        <v>15.276139881293181</v>
      </c>
      <c r="G505" s="53"/>
      <c r="H505" s="30">
        <v>909.6</v>
      </c>
      <c r="I505" s="31">
        <f t="shared" si="13"/>
        <v>0</v>
      </c>
    </row>
    <row r="506" spans="1:9" ht="25.5" x14ac:dyDescent="0.2">
      <c r="A506" s="27" t="s">
        <v>22</v>
      </c>
      <c r="B506" s="9" t="s">
        <v>1008</v>
      </c>
      <c r="C506" s="6" t="s">
        <v>24</v>
      </c>
      <c r="D506" s="10" t="s">
        <v>1009</v>
      </c>
      <c r="E506" s="11" t="s">
        <v>129</v>
      </c>
      <c r="F506" s="28">
        <v>15.276139881293181</v>
      </c>
      <c r="G506" s="53"/>
      <c r="H506" s="30">
        <v>909.6</v>
      </c>
      <c r="I506" s="31">
        <f t="shared" si="13"/>
        <v>0</v>
      </c>
    </row>
    <row r="507" spans="1:9" ht="25.5" x14ac:dyDescent="0.2">
      <c r="A507" s="27" t="s">
        <v>22</v>
      </c>
      <c r="B507" s="9" t="s">
        <v>1010</v>
      </c>
      <c r="C507" s="6" t="s">
        <v>24</v>
      </c>
      <c r="D507" s="10" t="s">
        <v>1011</v>
      </c>
      <c r="E507" s="11" t="s">
        <v>129</v>
      </c>
      <c r="F507" s="28">
        <v>15.276139881293181</v>
      </c>
      <c r="G507" s="53"/>
      <c r="H507" s="30">
        <v>909.6</v>
      </c>
      <c r="I507" s="31">
        <f t="shared" si="13"/>
        <v>0</v>
      </c>
    </row>
    <row r="508" spans="1:9" x14ac:dyDescent="0.2">
      <c r="A508" s="27" t="s">
        <v>22</v>
      </c>
      <c r="B508" s="9" t="s">
        <v>1013</v>
      </c>
      <c r="C508" s="6" t="s">
        <v>24</v>
      </c>
      <c r="D508" s="10" t="s">
        <v>1014</v>
      </c>
      <c r="E508" s="11" t="s">
        <v>129</v>
      </c>
      <c r="F508" s="28">
        <v>3.9129930273283713</v>
      </c>
      <c r="G508" s="53"/>
      <c r="H508" s="30">
        <v>301.2</v>
      </c>
      <c r="I508" s="31">
        <f t="shared" si="13"/>
        <v>0</v>
      </c>
    </row>
    <row r="509" spans="1:9" x14ac:dyDescent="0.2">
      <c r="A509" s="27" t="s">
        <v>22</v>
      </c>
      <c r="B509" s="9" t="s">
        <v>1016</v>
      </c>
      <c r="C509" s="6" t="s">
        <v>24</v>
      </c>
      <c r="D509" s="10" t="s">
        <v>1638</v>
      </c>
      <c r="E509" s="11" t="s">
        <v>129</v>
      </c>
      <c r="F509" s="28">
        <v>5.7833544743532528</v>
      </c>
      <c r="G509" s="53"/>
      <c r="H509" s="30">
        <v>141.6</v>
      </c>
      <c r="I509" s="31">
        <f t="shared" si="13"/>
        <v>0</v>
      </c>
    </row>
    <row r="510" spans="1:9" ht="12.75" customHeight="1" x14ac:dyDescent="0.2">
      <c r="A510" s="27" t="s">
        <v>22</v>
      </c>
      <c r="B510" s="35" t="s">
        <v>197</v>
      </c>
      <c r="C510" s="36"/>
      <c r="D510" s="37" t="s">
        <v>1018</v>
      </c>
      <c r="E510" s="36"/>
      <c r="F510" s="46">
        <v>0</v>
      </c>
      <c r="G510" s="57"/>
      <c r="H510" s="47"/>
      <c r="I510" s="26">
        <f>SUM(I511:I512)</f>
        <v>0</v>
      </c>
    </row>
    <row r="511" spans="1:9" x14ac:dyDescent="0.2">
      <c r="A511" s="27" t="s">
        <v>22</v>
      </c>
      <c r="B511" s="9" t="s">
        <v>1019</v>
      </c>
      <c r="C511" s="6" t="s">
        <v>24</v>
      </c>
      <c r="D511" s="10" t="s">
        <v>1020</v>
      </c>
      <c r="E511" s="11" t="s">
        <v>205</v>
      </c>
      <c r="F511" s="28">
        <v>61.525047599502692</v>
      </c>
      <c r="G511" s="53"/>
      <c r="H511" s="30">
        <v>48</v>
      </c>
      <c r="I511" s="31">
        <f>F511*G511</f>
        <v>0</v>
      </c>
    </row>
    <row r="512" spans="1:9" x14ac:dyDescent="0.2">
      <c r="A512" s="27" t="s">
        <v>22</v>
      </c>
      <c r="B512" s="9"/>
      <c r="C512" s="6" t="s">
        <v>24</v>
      </c>
      <c r="D512" s="52" t="s">
        <v>1652</v>
      </c>
      <c r="E512" s="11" t="s">
        <v>205</v>
      </c>
      <c r="F512" s="28">
        <v>500</v>
      </c>
      <c r="G512" s="53"/>
      <c r="H512" s="30">
        <v>550</v>
      </c>
      <c r="I512" s="31">
        <f>F512*G512</f>
        <v>0</v>
      </c>
    </row>
    <row r="513" spans="1:9" ht="12.75" customHeight="1" x14ac:dyDescent="0.2">
      <c r="A513" s="45" t="s">
        <v>22</v>
      </c>
      <c r="B513" s="35" t="s">
        <v>200</v>
      </c>
      <c r="C513" s="36"/>
      <c r="D513" s="37" t="s">
        <v>1022</v>
      </c>
      <c r="E513" s="36"/>
      <c r="F513" s="46">
        <v>0</v>
      </c>
      <c r="G513" s="57"/>
      <c r="H513" s="47"/>
      <c r="I513" s="26">
        <f>SUM(I514:I525)</f>
        <v>0</v>
      </c>
    </row>
    <row r="514" spans="1:9" x14ac:dyDescent="0.2">
      <c r="A514" s="27" t="s">
        <v>22</v>
      </c>
      <c r="B514" s="9" t="s">
        <v>1023</v>
      </c>
      <c r="C514" s="6" t="s">
        <v>24</v>
      </c>
      <c r="D514" s="10" t="s">
        <v>1024</v>
      </c>
      <c r="E514" s="11" t="s">
        <v>205</v>
      </c>
      <c r="F514" s="28">
        <v>922.87571399254045</v>
      </c>
      <c r="G514" s="53"/>
      <c r="H514" s="30">
        <v>38.4</v>
      </c>
      <c r="I514" s="31">
        <f t="shared" ref="I514:I524" si="14">F514*G514</f>
        <v>0</v>
      </c>
    </row>
    <row r="515" spans="1:9" x14ac:dyDescent="0.2">
      <c r="A515" s="27" t="s">
        <v>22</v>
      </c>
      <c r="B515" s="9" t="s">
        <v>1026</v>
      </c>
      <c r="C515" s="6" t="s">
        <v>24</v>
      </c>
      <c r="D515" s="10" t="s">
        <v>1027</v>
      </c>
      <c r="E515" s="11" t="s">
        <v>205</v>
      </c>
      <c r="F515" s="28">
        <v>27.686271419776212</v>
      </c>
      <c r="G515" s="53"/>
      <c r="H515" s="30">
        <v>48</v>
      </c>
      <c r="I515" s="31">
        <f t="shared" si="14"/>
        <v>0</v>
      </c>
    </row>
    <row r="516" spans="1:9" x14ac:dyDescent="0.2">
      <c r="A516" s="27" t="s">
        <v>22</v>
      </c>
      <c r="B516" s="9" t="s">
        <v>1029</v>
      </c>
      <c r="C516" s="6" t="s">
        <v>24</v>
      </c>
      <c r="D516" s="10" t="s">
        <v>1030</v>
      </c>
      <c r="E516" s="11" t="s">
        <v>205</v>
      </c>
      <c r="F516" s="28">
        <v>922.87571399254045</v>
      </c>
      <c r="G516" s="53"/>
      <c r="H516" s="30">
        <v>5.28</v>
      </c>
      <c r="I516" s="31">
        <f t="shared" si="14"/>
        <v>0</v>
      </c>
    </row>
    <row r="517" spans="1:9" x14ac:dyDescent="0.2">
      <c r="A517" s="27" t="s">
        <v>22</v>
      </c>
      <c r="B517" s="9" t="s">
        <v>1032</v>
      </c>
      <c r="C517" s="6" t="s">
        <v>24</v>
      </c>
      <c r="D517" s="10" t="s">
        <v>1033</v>
      </c>
      <c r="E517" s="11" t="s">
        <v>94</v>
      </c>
      <c r="F517" s="28">
        <v>7</v>
      </c>
      <c r="G517" s="53"/>
      <c r="H517" s="30">
        <v>258</v>
      </c>
      <c r="I517" s="31">
        <f t="shared" si="14"/>
        <v>0</v>
      </c>
    </row>
    <row r="518" spans="1:9" ht="12.75" customHeight="1" x14ac:dyDescent="0.2">
      <c r="A518" s="2" t="s">
        <v>20</v>
      </c>
      <c r="B518" s="9" t="s">
        <v>1035</v>
      </c>
      <c r="C518" s="6" t="s">
        <v>24</v>
      </c>
      <c r="D518" s="10" t="s">
        <v>1036</v>
      </c>
      <c r="E518" s="11" t="s">
        <v>94</v>
      </c>
      <c r="F518" s="28">
        <v>6</v>
      </c>
      <c r="G518" s="56"/>
      <c r="H518" s="44">
        <v>152.4</v>
      </c>
      <c r="I518" s="31">
        <f t="shared" si="14"/>
        <v>0</v>
      </c>
    </row>
    <row r="519" spans="1:9" x14ac:dyDescent="0.2">
      <c r="A519" s="27" t="s">
        <v>22</v>
      </c>
      <c r="B519" s="9" t="s">
        <v>1038</v>
      </c>
      <c r="C519" s="6" t="s">
        <v>24</v>
      </c>
      <c r="D519" s="10" t="s">
        <v>1039</v>
      </c>
      <c r="E519" s="11" t="s">
        <v>94</v>
      </c>
      <c r="F519" s="28">
        <v>5</v>
      </c>
      <c r="G519" s="53"/>
      <c r="H519" s="30">
        <v>225.6</v>
      </c>
      <c r="I519" s="31">
        <f t="shared" si="14"/>
        <v>0</v>
      </c>
    </row>
    <row r="520" spans="1:9" x14ac:dyDescent="0.2">
      <c r="A520" s="27" t="s">
        <v>22</v>
      </c>
      <c r="B520" s="9" t="s">
        <v>1040</v>
      </c>
      <c r="C520" s="6" t="s">
        <v>24</v>
      </c>
      <c r="D520" s="10" t="s">
        <v>1041</v>
      </c>
      <c r="E520" s="11" t="s">
        <v>94</v>
      </c>
      <c r="F520" s="28">
        <v>4</v>
      </c>
      <c r="G520" s="53"/>
      <c r="H520" s="30">
        <v>43.199999999999996</v>
      </c>
      <c r="I520" s="31">
        <f t="shared" si="14"/>
        <v>0</v>
      </c>
    </row>
    <row r="521" spans="1:9" ht="25.5" x14ac:dyDescent="0.2">
      <c r="A521" s="27" t="s">
        <v>22</v>
      </c>
      <c r="B521" s="9" t="s">
        <v>1042</v>
      </c>
      <c r="C521" s="6" t="s">
        <v>24</v>
      </c>
      <c r="D521" s="10" t="s">
        <v>1043</v>
      </c>
      <c r="E521" s="11" t="s">
        <v>94</v>
      </c>
      <c r="F521" s="28">
        <v>5</v>
      </c>
      <c r="G521" s="53"/>
      <c r="H521" s="30">
        <v>261.59999999999997</v>
      </c>
      <c r="I521" s="31">
        <f t="shared" si="14"/>
        <v>0</v>
      </c>
    </row>
    <row r="522" spans="1:9" x14ac:dyDescent="0.2">
      <c r="A522" s="27" t="s">
        <v>22</v>
      </c>
      <c r="B522" s="9" t="s">
        <v>1044</v>
      </c>
      <c r="C522" s="6" t="s">
        <v>24</v>
      </c>
      <c r="D522" s="10" t="s">
        <v>1045</v>
      </c>
      <c r="E522" s="11" t="s">
        <v>94</v>
      </c>
      <c r="F522" s="28">
        <v>3</v>
      </c>
      <c r="G522" s="53"/>
      <c r="H522" s="30">
        <v>454.8</v>
      </c>
      <c r="I522" s="31">
        <f t="shared" si="14"/>
        <v>0</v>
      </c>
    </row>
    <row r="523" spans="1:9" ht="12.75" customHeight="1" x14ac:dyDescent="0.2">
      <c r="A523" s="2" t="s">
        <v>20</v>
      </c>
      <c r="B523" s="9" t="s">
        <v>1046</v>
      </c>
      <c r="C523" s="6" t="s">
        <v>24</v>
      </c>
      <c r="D523" s="10" t="s">
        <v>1047</v>
      </c>
      <c r="E523" s="11" t="s">
        <v>94</v>
      </c>
      <c r="F523" s="28">
        <v>2</v>
      </c>
      <c r="G523" s="56"/>
      <c r="H523" s="44">
        <v>14040</v>
      </c>
      <c r="I523" s="31">
        <f t="shared" si="14"/>
        <v>0</v>
      </c>
    </row>
    <row r="524" spans="1:9" ht="25.5" x14ac:dyDescent="0.2">
      <c r="A524" s="27" t="s">
        <v>22</v>
      </c>
      <c r="B524" s="9" t="s">
        <v>1048</v>
      </c>
      <c r="C524" s="6" t="s">
        <v>24</v>
      </c>
      <c r="D524" s="10" t="s">
        <v>1049</v>
      </c>
      <c r="E524" s="11" t="s">
        <v>94</v>
      </c>
      <c r="F524" s="28">
        <v>3</v>
      </c>
      <c r="G524" s="53"/>
      <c r="H524" s="30">
        <v>1872</v>
      </c>
      <c r="I524" s="31">
        <f t="shared" si="14"/>
        <v>0</v>
      </c>
    </row>
    <row r="525" spans="1:9" x14ac:dyDescent="0.2">
      <c r="A525" s="27" t="s">
        <v>22</v>
      </c>
      <c r="B525" s="9" t="s">
        <v>1050</v>
      </c>
      <c r="C525" s="6" t="s">
        <v>24</v>
      </c>
      <c r="D525" s="10" t="s">
        <v>1051</v>
      </c>
      <c r="E525" s="11" t="s">
        <v>94</v>
      </c>
      <c r="F525" s="28">
        <v>3</v>
      </c>
      <c r="G525" s="53"/>
      <c r="H525" s="30">
        <v>19080</v>
      </c>
      <c r="I525" s="31">
        <f>F525*G525</f>
        <v>0</v>
      </c>
    </row>
    <row r="526" spans="1:9" ht="12.75" customHeight="1" x14ac:dyDescent="0.2">
      <c r="A526" s="45" t="s">
        <v>22</v>
      </c>
      <c r="B526" s="35" t="s">
        <v>1052</v>
      </c>
      <c r="C526" s="36"/>
      <c r="D526" s="37" t="s">
        <v>1053</v>
      </c>
      <c r="E526" s="36"/>
      <c r="F526" s="46">
        <v>0</v>
      </c>
      <c r="G526" s="57"/>
      <c r="H526" s="47"/>
      <c r="I526" s="26">
        <f>SUM(I527:I530)</f>
        <v>0</v>
      </c>
    </row>
    <row r="527" spans="1:9" ht="25.5" x14ac:dyDescent="0.2">
      <c r="A527" s="27" t="s">
        <v>22</v>
      </c>
      <c r="B527" s="9" t="s">
        <v>1054</v>
      </c>
      <c r="C527" s="6" t="s">
        <v>24</v>
      </c>
      <c r="D527" s="10" t="s">
        <v>1055</v>
      </c>
      <c r="E527" s="11" t="s">
        <v>129</v>
      </c>
      <c r="F527" s="28">
        <v>13.272551477156838</v>
      </c>
      <c r="G527" s="53"/>
      <c r="H527" s="30">
        <v>958.8</v>
      </c>
      <c r="I527" s="31">
        <f t="shared" ref="I527:I530" si="15">F527*G527</f>
        <v>0</v>
      </c>
    </row>
    <row r="528" spans="1:9" ht="25.5" x14ac:dyDescent="0.2">
      <c r="A528" s="27" t="s">
        <v>22</v>
      </c>
      <c r="B528" s="9" t="s">
        <v>1057</v>
      </c>
      <c r="C528" s="6" t="s">
        <v>24</v>
      </c>
      <c r="D528" s="10" t="s">
        <v>1058</v>
      </c>
      <c r="E528" s="11" t="s">
        <v>129</v>
      </c>
      <c r="F528" s="28">
        <v>7.4752932833395773</v>
      </c>
      <c r="G528" s="53"/>
      <c r="H528" s="30">
        <v>867.6</v>
      </c>
      <c r="I528" s="31">
        <f t="shared" si="15"/>
        <v>0</v>
      </c>
    </row>
    <row r="529" spans="1:9" x14ac:dyDescent="0.2">
      <c r="A529" s="27" t="s">
        <v>22</v>
      </c>
      <c r="B529" s="9" t="s">
        <v>1059</v>
      </c>
      <c r="C529" s="6" t="s">
        <v>24</v>
      </c>
      <c r="D529" s="10" t="s">
        <v>1060</v>
      </c>
      <c r="E529" s="11" t="s">
        <v>129</v>
      </c>
      <c r="F529" s="28">
        <v>3.9991280939676748</v>
      </c>
      <c r="G529" s="53"/>
      <c r="H529" s="30">
        <v>475.2</v>
      </c>
      <c r="I529" s="31">
        <f t="shared" si="15"/>
        <v>0</v>
      </c>
    </row>
    <row r="530" spans="1:9" x14ac:dyDescent="0.2">
      <c r="A530" s="27" t="s">
        <v>22</v>
      </c>
      <c r="B530" s="9" t="s">
        <v>1061</v>
      </c>
      <c r="C530" s="6" t="s">
        <v>24</v>
      </c>
      <c r="D530" s="10" t="s">
        <v>1062</v>
      </c>
      <c r="E530" s="11" t="s">
        <v>129</v>
      </c>
      <c r="F530" s="28">
        <v>3.9991280939676748</v>
      </c>
      <c r="G530" s="53"/>
      <c r="H530" s="30">
        <v>550.79999999999995</v>
      </c>
      <c r="I530" s="31">
        <f t="shared" si="15"/>
        <v>0</v>
      </c>
    </row>
    <row r="531" spans="1:9" ht="12.75" customHeight="1" x14ac:dyDescent="0.2">
      <c r="A531" s="45" t="s">
        <v>22</v>
      </c>
      <c r="B531" s="35" t="s">
        <v>38</v>
      </c>
      <c r="C531" s="36"/>
      <c r="D531" s="37" t="s">
        <v>1063</v>
      </c>
      <c r="E531" s="36"/>
      <c r="F531" s="46">
        <v>0</v>
      </c>
      <c r="G531" s="57"/>
      <c r="H531" s="47"/>
      <c r="I531" s="26">
        <f>SUM(I532:I563)</f>
        <v>0</v>
      </c>
    </row>
    <row r="532" spans="1:9" ht="25.5" x14ac:dyDescent="0.2">
      <c r="A532" s="27" t="s">
        <v>22</v>
      </c>
      <c r="B532" s="9" t="s">
        <v>1064</v>
      </c>
      <c r="C532" s="6" t="s">
        <v>24</v>
      </c>
      <c r="D532" s="10" t="s">
        <v>1065</v>
      </c>
      <c r="E532" s="11" t="s">
        <v>205</v>
      </c>
      <c r="F532" s="28">
        <v>0.30762523799751346</v>
      </c>
      <c r="G532" s="53"/>
      <c r="H532" s="30">
        <v>351.59999999999997</v>
      </c>
      <c r="I532" s="31">
        <f t="shared" ref="I532:I563" si="16">F532*G532</f>
        <v>0</v>
      </c>
    </row>
    <row r="533" spans="1:9" ht="25.5" x14ac:dyDescent="0.2">
      <c r="A533" s="27" t="s">
        <v>22</v>
      </c>
      <c r="B533" s="9" t="s">
        <v>1067</v>
      </c>
      <c r="C533" s="6" t="s">
        <v>24</v>
      </c>
      <c r="D533" s="10" t="s">
        <v>1068</v>
      </c>
      <c r="E533" s="11" t="s">
        <v>205</v>
      </c>
      <c r="F533" s="28">
        <v>1.2920259995895564</v>
      </c>
      <c r="G533" s="53"/>
      <c r="H533" s="30">
        <v>464.4</v>
      </c>
      <c r="I533" s="31">
        <f t="shared" si="16"/>
        <v>0</v>
      </c>
    </row>
    <row r="534" spans="1:9" ht="25.5" x14ac:dyDescent="0.2">
      <c r="A534" s="27" t="s">
        <v>22</v>
      </c>
      <c r="B534" s="9" t="s">
        <v>1069</v>
      </c>
      <c r="C534" s="6" t="s">
        <v>24</v>
      </c>
      <c r="D534" s="10" t="s">
        <v>1070</v>
      </c>
      <c r="E534" s="11" t="s">
        <v>205</v>
      </c>
      <c r="F534" s="28">
        <v>11.317831082877481</v>
      </c>
      <c r="G534" s="53"/>
      <c r="H534" s="30">
        <v>609.6</v>
      </c>
      <c r="I534" s="31">
        <f t="shared" si="16"/>
        <v>0</v>
      </c>
    </row>
    <row r="535" spans="1:9" ht="25.5" x14ac:dyDescent="0.2">
      <c r="A535" s="27" t="s">
        <v>22</v>
      </c>
      <c r="B535" s="9" t="s">
        <v>1071</v>
      </c>
      <c r="C535" s="6" t="s">
        <v>24</v>
      </c>
      <c r="D535" s="10" t="s">
        <v>1072</v>
      </c>
      <c r="E535" s="11" t="s">
        <v>205</v>
      </c>
      <c r="F535" s="28">
        <v>1.1382133805907999</v>
      </c>
      <c r="G535" s="53"/>
      <c r="H535" s="30">
        <v>992.4</v>
      </c>
      <c r="I535" s="31">
        <f t="shared" si="16"/>
        <v>0</v>
      </c>
    </row>
    <row r="536" spans="1:9" x14ac:dyDescent="0.2">
      <c r="A536" s="27" t="s">
        <v>22</v>
      </c>
      <c r="B536" s="9" t="s">
        <v>1073</v>
      </c>
      <c r="C536" s="6" t="s">
        <v>24</v>
      </c>
      <c r="D536" s="10" t="s">
        <v>1639</v>
      </c>
      <c r="E536" s="11" t="s">
        <v>205</v>
      </c>
      <c r="F536" s="28">
        <v>2.2333592278619476</v>
      </c>
      <c r="G536" s="53"/>
      <c r="H536" s="30">
        <v>320.39999999999998</v>
      </c>
      <c r="I536" s="31">
        <f t="shared" si="16"/>
        <v>0</v>
      </c>
    </row>
    <row r="537" spans="1:9" ht="25.5" x14ac:dyDescent="0.2">
      <c r="A537" s="27" t="s">
        <v>22</v>
      </c>
      <c r="B537" s="9" t="s">
        <v>1076</v>
      </c>
      <c r="C537" s="6" t="s">
        <v>24</v>
      </c>
      <c r="D537" s="10" t="s">
        <v>1077</v>
      </c>
      <c r="E537" s="11" t="s">
        <v>205</v>
      </c>
      <c r="F537" s="28">
        <v>21.970594497782415</v>
      </c>
      <c r="G537" s="53"/>
      <c r="H537" s="30">
        <v>344.4</v>
      </c>
      <c r="I537" s="31">
        <f t="shared" si="16"/>
        <v>0</v>
      </c>
    </row>
    <row r="538" spans="1:9" x14ac:dyDescent="0.2">
      <c r="A538" s="27" t="s">
        <v>22</v>
      </c>
      <c r="B538" s="9" t="s">
        <v>1078</v>
      </c>
      <c r="C538" s="6" t="s">
        <v>24</v>
      </c>
      <c r="D538" s="10" t="s">
        <v>1079</v>
      </c>
      <c r="E538" s="11" t="s">
        <v>205</v>
      </c>
      <c r="F538" s="28">
        <v>14.953611016237087</v>
      </c>
      <c r="G538" s="53"/>
      <c r="H538" s="30">
        <v>364.8</v>
      </c>
      <c r="I538" s="31">
        <f t="shared" si="16"/>
        <v>0</v>
      </c>
    </row>
    <row r="539" spans="1:9" x14ac:dyDescent="0.2">
      <c r="A539" s="27" t="s">
        <v>22</v>
      </c>
      <c r="B539" s="9" t="s">
        <v>1081</v>
      </c>
      <c r="C539" s="6" t="s">
        <v>24</v>
      </c>
      <c r="D539" s="10" t="s">
        <v>1082</v>
      </c>
      <c r="E539" s="11" t="s">
        <v>205</v>
      </c>
      <c r="F539" s="28">
        <v>11.034396625706973</v>
      </c>
      <c r="G539" s="53"/>
      <c r="H539" s="30">
        <v>486</v>
      </c>
      <c r="I539" s="31">
        <f t="shared" si="16"/>
        <v>0</v>
      </c>
    </row>
    <row r="540" spans="1:9" x14ac:dyDescent="0.2">
      <c r="A540" s="27" t="s">
        <v>22</v>
      </c>
      <c r="B540" s="9" t="s">
        <v>1083</v>
      </c>
      <c r="C540" s="6" t="s">
        <v>24</v>
      </c>
      <c r="D540" s="10" t="s">
        <v>1084</v>
      </c>
      <c r="E540" s="11" t="s">
        <v>94</v>
      </c>
      <c r="F540" s="28">
        <v>1</v>
      </c>
      <c r="G540" s="53"/>
      <c r="H540" s="30">
        <v>11112</v>
      </c>
      <c r="I540" s="31">
        <f t="shared" si="16"/>
        <v>0</v>
      </c>
    </row>
    <row r="541" spans="1:9" x14ac:dyDescent="0.2">
      <c r="A541" s="27" t="s">
        <v>22</v>
      </c>
      <c r="B541" s="9" t="s">
        <v>1083</v>
      </c>
      <c r="C541" s="6" t="s">
        <v>89</v>
      </c>
      <c r="D541" s="10" t="s">
        <v>1086</v>
      </c>
      <c r="E541" s="11" t="s">
        <v>94</v>
      </c>
      <c r="F541" s="28">
        <v>1</v>
      </c>
      <c r="G541" s="53"/>
      <c r="H541" s="30">
        <v>11112</v>
      </c>
      <c r="I541" s="31">
        <f t="shared" si="16"/>
        <v>0</v>
      </c>
    </row>
    <row r="542" spans="1:9" x14ac:dyDescent="0.2">
      <c r="A542" s="27" t="s">
        <v>22</v>
      </c>
      <c r="B542" s="9" t="s">
        <v>1087</v>
      </c>
      <c r="C542" s="6" t="s">
        <v>24</v>
      </c>
      <c r="D542" s="10" t="s">
        <v>1088</v>
      </c>
      <c r="E542" s="11" t="s">
        <v>94</v>
      </c>
      <c r="F542" s="28">
        <v>1</v>
      </c>
      <c r="G542" s="53"/>
      <c r="H542" s="30">
        <v>6240</v>
      </c>
      <c r="I542" s="31">
        <f t="shared" si="16"/>
        <v>0</v>
      </c>
    </row>
    <row r="543" spans="1:9" x14ac:dyDescent="0.2">
      <c r="A543" s="27" t="s">
        <v>22</v>
      </c>
      <c r="B543" s="9" t="s">
        <v>1090</v>
      </c>
      <c r="C543" s="6" t="s">
        <v>24</v>
      </c>
      <c r="D543" s="10" t="s">
        <v>1091</v>
      </c>
      <c r="E543" s="11" t="s">
        <v>94</v>
      </c>
      <c r="F543" s="28">
        <v>1</v>
      </c>
      <c r="G543" s="53"/>
      <c r="H543" s="30">
        <v>12240</v>
      </c>
      <c r="I543" s="31">
        <f t="shared" si="16"/>
        <v>0</v>
      </c>
    </row>
    <row r="544" spans="1:9" ht="25.5" x14ac:dyDescent="0.2">
      <c r="A544" s="27" t="s">
        <v>22</v>
      </c>
      <c r="B544" s="9" t="s">
        <v>1093</v>
      </c>
      <c r="C544" s="6" t="s">
        <v>24</v>
      </c>
      <c r="D544" s="10" t="s">
        <v>1094</v>
      </c>
      <c r="E544" s="11" t="s">
        <v>94</v>
      </c>
      <c r="F544" s="28">
        <v>16</v>
      </c>
      <c r="G544" s="53"/>
      <c r="H544" s="30">
        <v>12240</v>
      </c>
      <c r="I544" s="31">
        <f t="shared" si="16"/>
        <v>0</v>
      </c>
    </row>
    <row r="545" spans="1:9" ht="25.5" x14ac:dyDescent="0.2">
      <c r="A545" s="13" t="s">
        <v>27</v>
      </c>
      <c r="B545" s="9" t="s">
        <v>1096</v>
      </c>
      <c r="C545" s="6" t="s">
        <v>24</v>
      </c>
      <c r="D545" s="10" t="s">
        <v>1097</v>
      </c>
      <c r="E545" s="11" t="s">
        <v>94</v>
      </c>
      <c r="F545" s="28">
        <v>8</v>
      </c>
      <c r="G545" s="53"/>
      <c r="H545" s="30">
        <v>21960</v>
      </c>
      <c r="I545" s="31">
        <f t="shared" si="16"/>
        <v>0</v>
      </c>
    </row>
    <row r="546" spans="1:9" x14ac:dyDescent="0.2">
      <c r="A546" s="27" t="s">
        <v>22</v>
      </c>
      <c r="B546" s="9" t="s">
        <v>1098</v>
      </c>
      <c r="C546" s="6" t="s">
        <v>24</v>
      </c>
      <c r="D546" s="10" t="s">
        <v>1099</v>
      </c>
      <c r="E546" s="11" t="s">
        <v>94</v>
      </c>
      <c r="F546" s="28">
        <v>6</v>
      </c>
      <c r="G546" s="53"/>
      <c r="H546" s="30">
        <v>17640</v>
      </c>
      <c r="I546" s="31">
        <f t="shared" si="16"/>
        <v>0</v>
      </c>
    </row>
    <row r="547" spans="1:9" ht="25.5" x14ac:dyDescent="0.2">
      <c r="A547" s="13" t="s">
        <v>27</v>
      </c>
      <c r="B547" s="9" t="s">
        <v>1101</v>
      </c>
      <c r="C547" s="6" t="s">
        <v>89</v>
      </c>
      <c r="D547" s="10" t="s">
        <v>1102</v>
      </c>
      <c r="E547" s="11" t="s">
        <v>1103</v>
      </c>
      <c r="F547" s="28">
        <v>2</v>
      </c>
      <c r="G547" s="53"/>
      <c r="H547" s="30">
        <v>23317.632000000001</v>
      </c>
      <c r="I547" s="31">
        <f t="shared" si="16"/>
        <v>0</v>
      </c>
    </row>
    <row r="548" spans="1:9" ht="25.5" x14ac:dyDescent="0.2">
      <c r="A548" s="27" t="s">
        <v>22</v>
      </c>
      <c r="B548" s="9" t="s">
        <v>1104</v>
      </c>
      <c r="C548" s="6" t="s">
        <v>24</v>
      </c>
      <c r="D548" s="10" t="s">
        <v>1105</v>
      </c>
      <c r="E548" s="11" t="s">
        <v>94</v>
      </c>
      <c r="F548" s="28">
        <v>1</v>
      </c>
      <c r="G548" s="53"/>
      <c r="H548" s="30">
        <v>18840</v>
      </c>
      <c r="I548" s="31">
        <f t="shared" si="16"/>
        <v>0</v>
      </c>
    </row>
    <row r="549" spans="1:9" x14ac:dyDescent="0.2">
      <c r="A549" s="27" t="s">
        <v>22</v>
      </c>
      <c r="B549" s="9" t="s">
        <v>1107</v>
      </c>
      <c r="C549" s="6" t="s">
        <v>24</v>
      </c>
      <c r="D549" s="10" t="s">
        <v>1108</v>
      </c>
      <c r="E549" s="11" t="s">
        <v>94</v>
      </c>
      <c r="F549" s="28">
        <v>15</v>
      </c>
      <c r="G549" s="53"/>
      <c r="H549" s="30">
        <v>5628</v>
      </c>
      <c r="I549" s="31">
        <f t="shared" si="16"/>
        <v>0</v>
      </c>
    </row>
    <row r="550" spans="1:9" x14ac:dyDescent="0.2">
      <c r="A550" s="27" t="s">
        <v>22</v>
      </c>
      <c r="B550" s="9" t="s">
        <v>1110</v>
      </c>
      <c r="C550" s="6" t="s">
        <v>24</v>
      </c>
      <c r="D550" s="10" t="s">
        <v>1111</v>
      </c>
      <c r="E550" s="11" t="s">
        <v>94</v>
      </c>
      <c r="F550" s="28">
        <v>16</v>
      </c>
      <c r="G550" s="53"/>
      <c r="H550" s="30">
        <v>7968</v>
      </c>
      <c r="I550" s="31">
        <f t="shared" si="16"/>
        <v>0</v>
      </c>
    </row>
    <row r="551" spans="1:9" x14ac:dyDescent="0.2">
      <c r="A551" s="27" t="s">
        <v>22</v>
      </c>
      <c r="B551" s="9" t="s">
        <v>1112</v>
      </c>
      <c r="C551" s="6" t="s">
        <v>24</v>
      </c>
      <c r="D551" s="10" t="s">
        <v>1113</v>
      </c>
      <c r="E551" s="11" t="s">
        <v>94</v>
      </c>
      <c r="F551" s="28">
        <v>23</v>
      </c>
      <c r="G551" s="53"/>
      <c r="H551" s="30">
        <v>2448</v>
      </c>
      <c r="I551" s="31">
        <f t="shared" si="16"/>
        <v>0</v>
      </c>
    </row>
    <row r="552" spans="1:9" x14ac:dyDescent="0.2">
      <c r="A552" s="27" t="s">
        <v>22</v>
      </c>
      <c r="B552" s="9" t="s">
        <v>1112</v>
      </c>
      <c r="C552" s="6" t="s">
        <v>1115</v>
      </c>
      <c r="D552" s="10" t="s">
        <v>1116</v>
      </c>
      <c r="E552" s="11" t="s">
        <v>94</v>
      </c>
      <c r="F552" s="28">
        <v>17</v>
      </c>
      <c r="G552" s="53"/>
      <c r="H552" s="30">
        <v>12000</v>
      </c>
      <c r="I552" s="31">
        <f t="shared" si="16"/>
        <v>0</v>
      </c>
    </row>
    <row r="553" spans="1:9" ht="25.5" customHeight="1" x14ac:dyDescent="0.2">
      <c r="A553" s="27" t="s">
        <v>22</v>
      </c>
      <c r="D553" s="14" t="s">
        <v>1117</v>
      </c>
      <c r="F553" s="28">
        <v>0</v>
      </c>
      <c r="G553" s="53"/>
      <c r="H553" s="30">
        <v>0</v>
      </c>
      <c r="I553" s="31">
        <f t="shared" si="16"/>
        <v>0</v>
      </c>
    </row>
    <row r="554" spans="1:9" x14ac:dyDescent="0.2">
      <c r="A554" s="27" t="s">
        <v>22</v>
      </c>
      <c r="B554" s="9" t="s">
        <v>1112</v>
      </c>
      <c r="C554" s="6" t="s">
        <v>1119</v>
      </c>
      <c r="D554" s="10" t="s">
        <v>1116</v>
      </c>
      <c r="E554" s="11" t="s">
        <v>94</v>
      </c>
      <c r="F554" s="28">
        <v>8</v>
      </c>
      <c r="G554" s="53"/>
      <c r="H554" s="30">
        <v>19200</v>
      </c>
      <c r="I554" s="31">
        <f t="shared" si="16"/>
        <v>0</v>
      </c>
    </row>
    <row r="555" spans="1:9" ht="25.5" customHeight="1" x14ac:dyDescent="0.2">
      <c r="A555" s="27" t="s">
        <v>22</v>
      </c>
      <c r="D555" s="14" t="s">
        <v>1120</v>
      </c>
      <c r="F555" s="28">
        <v>0</v>
      </c>
      <c r="G555" s="53"/>
      <c r="H555" s="30">
        <v>0</v>
      </c>
      <c r="I555" s="31">
        <f t="shared" si="16"/>
        <v>0</v>
      </c>
    </row>
    <row r="556" spans="1:9" ht="12.75" customHeight="1" x14ac:dyDescent="0.2">
      <c r="A556" s="2" t="s">
        <v>20</v>
      </c>
      <c r="B556" s="9" t="s">
        <v>1121</v>
      </c>
      <c r="C556" s="6" t="s">
        <v>24</v>
      </c>
      <c r="D556" s="10" t="s">
        <v>1122</v>
      </c>
      <c r="E556" s="11" t="s">
        <v>94</v>
      </c>
      <c r="F556" s="28">
        <v>31</v>
      </c>
      <c r="G556" s="56"/>
      <c r="H556" s="44">
        <v>2448</v>
      </c>
      <c r="I556" s="31">
        <f t="shared" si="16"/>
        <v>0</v>
      </c>
    </row>
    <row r="557" spans="1:9" x14ac:dyDescent="0.2">
      <c r="A557" s="27" t="s">
        <v>22</v>
      </c>
      <c r="B557" s="9" t="s">
        <v>1123</v>
      </c>
      <c r="C557" s="6" t="s">
        <v>24</v>
      </c>
      <c r="D557" s="10" t="s">
        <v>1124</v>
      </c>
      <c r="E557" s="11" t="s">
        <v>94</v>
      </c>
      <c r="F557" s="28">
        <v>36</v>
      </c>
      <c r="G557" s="53"/>
      <c r="H557" s="30">
        <v>1224</v>
      </c>
      <c r="I557" s="31">
        <f t="shared" si="16"/>
        <v>0</v>
      </c>
    </row>
    <row r="558" spans="1:9" ht="25.5" x14ac:dyDescent="0.2">
      <c r="A558" s="27" t="s">
        <v>22</v>
      </c>
      <c r="B558" s="9" t="s">
        <v>1125</v>
      </c>
      <c r="C558" s="6" t="s">
        <v>24</v>
      </c>
      <c r="D558" s="10" t="s">
        <v>1126</v>
      </c>
      <c r="E558" s="11" t="s">
        <v>26</v>
      </c>
      <c r="F558" s="28">
        <v>3.5807577702910569</v>
      </c>
      <c r="G558" s="53"/>
      <c r="H558" s="30">
        <v>3516</v>
      </c>
      <c r="I558" s="31">
        <f t="shared" si="16"/>
        <v>0</v>
      </c>
    </row>
    <row r="559" spans="1:9" ht="25.5" x14ac:dyDescent="0.2">
      <c r="A559" s="27" t="s">
        <v>22</v>
      </c>
      <c r="B559" s="9" t="s">
        <v>1127</v>
      </c>
      <c r="C559" s="6" t="s">
        <v>24</v>
      </c>
      <c r="D559" s="10" t="s">
        <v>1128</v>
      </c>
      <c r="E559" s="11" t="s">
        <v>26</v>
      </c>
      <c r="F559" s="28">
        <v>1.1566708948706508</v>
      </c>
      <c r="G559" s="53"/>
      <c r="H559" s="30">
        <v>3960</v>
      </c>
      <c r="I559" s="31">
        <f t="shared" si="16"/>
        <v>0</v>
      </c>
    </row>
    <row r="560" spans="1:9" ht="25.5" x14ac:dyDescent="0.2">
      <c r="A560" s="27" t="s">
        <v>22</v>
      </c>
      <c r="B560" s="9" t="s">
        <v>1129</v>
      </c>
      <c r="C560" s="6" t="s">
        <v>24</v>
      </c>
      <c r="D560" s="10" t="s">
        <v>1130</v>
      </c>
      <c r="E560" s="11" t="s">
        <v>26</v>
      </c>
      <c r="F560" s="28">
        <v>11.034396625706973</v>
      </c>
      <c r="G560" s="53"/>
      <c r="H560" s="30">
        <v>5508</v>
      </c>
      <c r="I560" s="31">
        <f t="shared" si="16"/>
        <v>0</v>
      </c>
    </row>
    <row r="561" spans="1:9" x14ac:dyDescent="0.2">
      <c r="A561" s="27" t="s">
        <v>22</v>
      </c>
      <c r="B561" s="9" t="s">
        <v>1131</v>
      </c>
      <c r="C561" s="6" t="s">
        <v>24</v>
      </c>
      <c r="D561" s="10" t="s">
        <v>1132</v>
      </c>
      <c r="E561" s="11" t="s">
        <v>205</v>
      </c>
      <c r="F561" s="28">
        <v>1.6611762851865728</v>
      </c>
      <c r="G561" s="53"/>
      <c r="H561" s="30">
        <v>150</v>
      </c>
      <c r="I561" s="31">
        <f t="shared" si="16"/>
        <v>0</v>
      </c>
    </row>
    <row r="562" spans="1:9" x14ac:dyDescent="0.2">
      <c r="A562" s="27" t="s">
        <v>22</v>
      </c>
      <c r="B562" s="9" t="s">
        <v>1134</v>
      </c>
      <c r="C562" s="6" t="s">
        <v>24</v>
      </c>
      <c r="D562" s="10" t="s">
        <v>1135</v>
      </c>
      <c r="E562" s="11" t="s">
        <v>205</v>
      </c>
      <c r="F562" s="28">
        <v>0.97736019713967881</v>
      </c>
      <c r="G562" s="53"/>
      <c r="H562" s="30">
        <v>133.19999999999999</v>
      </c>
      <c r="I562" s="31">
        <f t="shared" si="16"/>
        <v>0</v>
      </c>
    </row>
    <row r="563" spans="1:9" x14ac:dyDescent="0.2">
      <c r="A563" s="27" t="s">
        <v>22</v>
      </c>
      <c r="B563" s="9" t="s">
        <v>1136</v>
      </c>
      <c r="C563" s="6" t="s">
        <v>24</v>
      </c>
      <c r="D563" s="10" t="s">
        <v>1137</v>
      </c>
      <c r="E563" s="11" t="s">
        <v>205</v>
      </c>
      <c r="F563" s="28">
        <v>0.92287571399254043</v>
      </c>
      <c r="G563" s="53"/>
      <c r="H563" s="30">
        <v>150</v>
      </c>
      <c r="I563" s="31">
        <f t="shared" si="16"/>
        <v>0</v>
      </c>
    </row>
    <row r="564" spans="1:9" ht="12.75" customHeight="1" x14ac:dyDescent="0.2">
      <c r="A564" s="45" t="s">
        <v>22</v>
      </c>
      <c r="B564" s="35" t="s">
        <v>19</v>
      </c>
      <c r="C564" s="36"/>
      <c r="D564" s="37" t="s">
        <v>1139</v>
      </c>
      <c r="E564" s="36"/>
      <c r="F564" s="46">
        <v>0</v>
      </c>
      <c r="G564" s="57"/>
      <c r="H564" s="47"/>
      <c r="I564" s="26">
        <f>SUM(I565:I596)</f>
        <v>0</v>
      </c>
    </row>
    <row r="565" spans="1:9" ht="25.5" x14ac:dyDescent="0.2">
      <c r="A565" s="27" t="s">
        <v>22</v>
      </c>
      <c r="B565" s="9" t="s">
        <v>1140</v>
      </c>
      <c r="C565" s="6" t="s">
        <v>24</v>
      </c>
      <c r="D565" s="10" t="s">
        <v>1141</v>
      </c>
      <c r="E565" s="11" t="s">
        <v>205</v>
      </c>
      <c r="F565" s="28">
        <v>7.2599556167413173</v>
      </c>
      <c r="G565" s="53"/>
      <c r="H565" s="30">
        <v>474</v>
      </c>
      <c r="I565" s="31">
        <f t="shared" ref="I565:I596" si="17">F565*G565</f>
        <v>0</v>
      </c>
    </row>
    <row r="566" spans="1:9" ht="25.5" x14ac:dyDescent="0.2">
      <c r="A566" s="27" t="s">
        <v>22</v>
      </c>
      <c r="B566" s="9" t="s">
        <v>1143</v>
      </c>
      <c r="C566" s="6" t="s">
        <v>24</v>
      </c>
      <c r="D566" s="10" t="s">
        <v>1144</v>
      </c>
      <c r="E566" s="11" t="s">
        <v>129</v>
      </c>
      <c r="F566" s="28">
        <v>10.766883329912972</v>
      </c>
      <c r="G566" s="53"/>
      <c r="H566" s="30">
        <v>327.59999999999997</v>
      </c>
      <c r="I566" s="31">
        <f t="shared" si="17"/>
        <v>0</v>
      </c>
    </row>
    <row r="567" spans="1:9" ht="25.5" x14ac:dyDescent="0.2">
      <c r="A567" s="27" t="s">
        <v>22</v>
      </c>
      <c r="B567" s="9" t="s">
        <v>1146</v>
      </c>
      <c r="C567" s="6" t="s">
        <v>24</v>
      </c>
      <c r="D567" s="10" t="s">
        <v>1147</v>
      </c>
      <c r="E567" s="11" t="s">
        <v>205</v>
      </c>
      <c r="F567" s="28">
        <v>73.430144310006469</v>
      </c>
      <c r="G567" s="53"/>
      <c r="H567" s="30">
        <v>18</v>
      </c>
      <c r="I567" s="31">
        <f t="shared" si="17"/>
        <v>0</v>
      </c>
    </row>
    <row r="568" spans="1:9" ht="25.5" x14ac:dyDescent="0.2">
      <c r="A568" s="27" t="s">
        <v>22</v>
      </c>
      <c r="B568" s="9" t="s">
        <v>1149</v>
      </c>
      <c r="C568" s="6" t="s">
        <v>24</v>
      </c>
      <c r="D568" s="10" t="s">
        <v>1150</v>
      </c>
      <c r="E568" s="11" t="s">
        <v>205</v>
      </c>
      <c r="F568" s="28">
        <v>13.843135709888106</v>
      </c>
      <c r="G568" s="53"/>
      <c r="H568" s="30">
        <v>148.79999999999998</v>
      </c>
      <c r="I568" s="31">
        <f t="shared" si="17"/>
        <v>0</v>
      </c>
    </row>
    <row r="569" spans="1:9" ht="25.5" x14ac:dyDescent="0.2">
      <c r="A569" s="27" t="s">
        <v>22</v>
      </c>
      <c r="B569" s="9" t="s">
        <v>1151</v>
      </c>
      <c r="C569" s="6" t="s">
        <v>24</v>
      </c>
      <c r="D569" s="10" t="s">
        <v>1152</v>
      </c>
      <c r="E569" s="11" t="s">
        <v>205</v>
      </c>
      <c r="F569" s="28">
        <v>6.0694068242374053</v>
      </c>
      <c r="G569" s="53"/>
      <c r="H569" s="30">
        <v>159.6</v>
      </c>
      <c r="I569" s="31">
        <f t="shared" si="17"/>
        <v>0</v>
      </c>
    </row>
    <row r="570" spans="1:9" ht="25.5" x14ac:dyDescent="0.2">
      <c r="A570" s="27" t="s">
        <v>22</v>
      </c>
      <c r="B570" s="9" t="s">
        <v>1153</v>
      </c>
      <c r="C570" s="6" t="s">
        <v>24</v>
      </c>
      <c r="D570" s="10" t="s">
        <v>1154</v>
      </c>
      <c r="E570" s="11" t="s">
        <v>205</v>
      </c>
      <c r="F570" s="28">
        <v>1.5381261899875673</v>
      </c>
      <c r="G570" s="53"/>
      <c r="H570" s="30">
        <v>202.79999999999998</v>
      </c>
      <c r="I570" s="31">
        <f t="shared" si="17"/>
        <v>0</v>
      </c>
    </row>
    <row r="571" spans="1:9" ht="25.5" x14ac:dyDescent="0.2">
      <c r="A571" s="27" t="s">
        <v>22</v>
      </c>
      <c r="B571" s="9" t="s">
        <v>1155</v>
      </c>
      <c r="C571" s="6" t="s">
        <v>24</v>
      </c>
      <c r="D571" s="10" t="s">
        <v>1156</v>
      </c>
      <c r="E571" s="11" t="s">
        <v>205</v>
      </c>
      <c r="F571" s="28">
        <v>5.1213674330119172</v>
      </c>
      <c r="G571" s="53"/>
      <c r="H571" s="30">
        <v>46.8</v>
      </c>
      <c r="I571" s="31">
        <f t="shared" si="17"/>
        <v>0</v>
      </c>
    </row>
    <row r="572" spans="1:9" x14ac:dyDescent="0.2">
      <c r="A572" s="27" t="s">
        <v>22</v>
      </c>
      <c r="B572" s="9" t="s">
        <v>1157</v>
      </c>
      <c r="C572" s="6" t="s">
        <v>24</v>
      </c>
      <c r="D572" s="10" t="s">
        <v>1158</v>
      </c>
      <c r="E572" s="11" t="s">
        <v>205</v>
      </c>
      <c r="F572" s="28">
        <v>3.7530279035696643</v>
      </c>
      <c r="G572" s="53"/>
      <c r="H572" s="30">
        <v>13920</v>
      </c>
      <c r="I572" s="31">
        <f t="shared" si="17"/>
        <v>0</v>
      </c>
    </row>
    <row r="573" spans="1:9" x14ac:dyDescent="0.2">
      <c r="A573" s="27" t="s">
        <v>22</v>
      </c>
      <c r="B573" s="9" t="s">
        <v>1160</v>
      </c>
      <c r="C573" s="6" t="s">
        <v>24</v>
      </c>
      <c r="D573" s="10" t="s">
        <v>1161</v>
      </c>
      <c r="E573" s="11" t="s">
        <v>205</v>
      </c>
      <c r="F573" s="28">
        <v>2.9418541933904332</v>
      </c>
      <c r="G573" s="53"/>
      <c r="H573" s="30">
        <v>32040</v>
      </c>
      <c r="I573" s="31">
        <f t="shared" si="17"/>
        <v>0</v>
      </c>
    </row>
    <row r="574" spans="1:9" x14ac:dyDescent="0.2">
      <c r="A574" s="27" t="s">
        <v>22</v>
      </c>
      <c r="B574" s="9" t="s">
        <v>1162</v>
      </c>
      <c r="C574" s="6" t="s">
        <v>24</v>
      </c>
      <c r="D574" s="10" t="s">
        <v>1163</v>
      </c>
      <c r="E574" s="11" t="s">
        <v>26</v>
      </c>
      <c r="F574" s="28">
        <v>5.106578950758723E-2</v>
      </c>
      <c r="G574" s="53"/>
      <c r="H574" s="30">
        <v>399120</v>
      </c>
      <c r="I574" s="31">
        <f t="shared" si="17"/>
        <v>0</v>
      </c>
    </row>
    <row r="575" spans="1:9" ht="25.5" x14ac:dyDescent="0.2">
      <c r="A575" s="27" t="s">
        <v>22</v>
      </c>
      <c r="B575" s="9" t="s">
        <v>1165</v>
      </c>
      <c r="C575" s="6" t="s">
        <v>24</v>
      </c>
      <c r="D575" s="10" t="s">
        <v>1166</v>
      </c>
      <c r="E575" s="11" t="s">
        <v>205</v>
      </c>
      <c r="F575" s="28">
        <v>1.5381261899875673</v>
      </c>
      <c r="G575" s="53"/>
      <c r="H575" s="30">
        <v>3912</v>
      </c>
      <c r="I575" s="31">
        <f t="shared" si="17"/>
        <v>0</v>
      </c>
    </row>
    <row r="576" spans="1:9" ht="25.5" x14ac:dyDescent="0.2">
      <c r="A576" s="27" t="s">
        <v>22</v>
      </c>
      <c r="B576" s="9" t="s">
        <v>1168</v>
      </c>
      <c r="C576" s="6" t="s">
        <v>24</v>
      </c>
      <c r="D576" s="10" t="s">
        <v>1169</v>
      </c>
      <c r="E576" s="11" t="s">
        <v>205</v>
      </c>
      <c r="F576" s="28">
        <v>76.517529834065456</v>
      </c>
      <c r="G576" s="53"/>
      <c r="H576" s="30">
        <v>4260</v>
      </c>
      <c r="I576" s="31">
        <f t="shared" si="17"/>
        <v>0</v>
      </c>
    </row>
    <row r="577" spans="1:9" ht="25.5" x14ac:dyDescent="0.2">
      <c r="A577" s="27" t="s">
        <v>22</v>
      </c>
      <c r="B577" s="9" t="s">
        <v>1170</v>
      </c>
      <c r="C577" s="6" t="s">
        <v>24</v>
      </c>
      <c r="D577" s="10" t="s">
        <v>1171</v>
      </c>
      <c r="E577" s="11" t="s">
        <v>205</v>
      </c>
      <c r="F577" s="28">
        <v>4.6143785699627022</v>
      </c>
      <c r="G577" s="53"/>
      <c r="H577" s="30">
        <v>597.6</v>
      </c>
      <c r="I577" s="31">
        <f t="shared" si="17"/>
        <v>0</v>
      </c>
    </row>
    <row r="578" spans="1:9" ht="25.5" x14ac:dyDescent="0.2">
      <c r="A578" s="27" t="s">
        <v>22</v>
      </c>
      <c r="B578" s="9" t="s">
        <v>1173</v>
      </c>
      <c r="C578" s="6" t="s">
        <v>24</v>
      </c>
      <c r="D578" s="10" t="s">
        <v>1174</v>
      </c>
      <c r="E578" s="11" t="s">
        <v>205</v>
      </c>
      <c r="F578" s="28">
        <v>108.46865891792324</v>
      </c>
      <c r="G578" s="53"/>
      <c r="H578" s="30">
        <v>784.8</v>
      </c>
      <c r="I578" s="31">
        <f t="shared" si="17"/>
        <v>0</v>
      </c>
    </row>
    <row r="579" spans="1:9" x14ac:dyDescent="0.2">
      <c r="A579" s="27" t="s">
        <v>22</v>
      </c>
      <c r="B579" s="9" t="s">
        <v>1175</v>
      </c>
      <c r="C579" s="6" t="s">
        <v>24</v>
      </c>
      <c r="D579" s="10" t="s">
        <v>1176</v>
      </c>
      <c r="E579" s="11" t="s">
        <v>205</v>
      </c>
      <c r="F579" s="28">
        <v>79.674936641355984</v>
      </c>
      <c r="G579" s="53"/>
      <c r="H579" s="30">
        <v>211.2</v>
      </c>
      <c r="I579" s="31">
        <f t="shared" si="17"/>
        <v>0</v>
      </c>
    </row>
    <row r="580" spans="1:9" ht="25.5" x14ac:dyDescent="0.2">
      <c r="A580" s="27" t="s">
        <v>22</v>
      </c>
      <c r="B580" s="9" t="s">
        <v>1178</v>
      </c>
      <c r="C580" s="6" t="s">
        <v>24</v>
      </c>
      <c r="D580" s="10" t="s">
        <v>1179</v>
      </c>
      <c r="E580" s="11" t="s">
        <v>205</v>
      </c>
      <c r="F580" s="28">
        <v>7.6906309499378365</v>
      </c>
      <c r="G580" s="53"/>
      <c r="H580" s="30">
        <v>950.4</v>
      </c>
      <c r="I580" s="31">
        <f t="shared" si="17"/>
        <v>0</v>
      </c>
    </row>
    <row r="581" spans="1:9" ht="25.5" x14ac:dyDescent="0.2">
      <c r="A581" s="27" t="s">
        <v>22</v>
      </c>
      <c r="B581" s="9" t="s">
        <v>1181</v>
      </c>
      <c r="C581" s="6" t="s">
        <v>24</v>
      </c>
      <c r="D581" s="10" t="s">
        <v>1182</v>
      </c>
      <c r="E581" s="11" t="s">
        <v>205</v>
      </c>
      <c r="F581" s="28">
        <v>8.7365567591293818</v>
      </c>
      <c r="G581" s="53"/>
      <c r="H581" s="30">
        <v>1198.8</v>
      </c>
      <c r="I581" s="31">
        <f t="shared" si="17"/>
        <v>0</v>
      </c>
    </row>
    <row r="582" spans="1:9" x14ac:dyDescent="0.2">
      <c r="A582" s="27" t="s">
        <v>22</v>
      </c>
      <c r="B582" s="9" t="s">
        <v>1183</v>
      </c>
      <c r="C582" s="6" t="s">
        <v>24</v>
      </c>
      <c r="D582" s="10" t="s">
        <v>1184</v>
      </c>
      <c r="E582" s="11" t="s">
        <v>205</v>
      </c>
      <c r="F582" s="28">
        <v>2.1533766659825941</v>
      </c>
      <c r="G582" s="53"/>
      <c r="H582" s="30">
        <v>273.59999999999997</v>
      </c>
      <c r="I582" s="31">
        <f t="shared" si="17"/>
        <v>0</v>
      </c>
    </row>
    <row r="583" spans="1:9" ht="25.5" x14ac:dyDescent="0.2">
      <c r="A583" s="27" t="s">
        <v>22</v>
      </c>
      <c r="B583" s="9" t="s">
        <v>1186</v>
      </c>
      <c r="C583" s="6" t="s">
        <v>24</v>
      </c>
      <c r="D583" s="10" t="s">
        <v>1187</v>
      </c>
      <c r="E583" s="11" t="s">
        <v>129</v>
      </c>
      <c r="F583" s="28">
        <v>23.687143325808538</v>
      </c>
      <c r="G583" s="53"/>
      <c r="H583" s="30">
        <v>1992</v>
      </c>
      <c r="I583" s="31">
        <f t="shared" si="17"/>
        <v>0</v>
      </c>
    </row>
    <row r="584" spans="1:9" ht="25.5" x14ac:dyDescent="0.2">
      <c r="A584" s="27" t="s">
        <v>22</v>
      </c>
      <c r="B584" s="9" t="s">
        <v>1189</v>
      </c>
      <c r="C584" s="6" t="s">
        <v>24</v>
      </c>
      <c r="D584" s="10" t="s">
        <v>1190</v>
      </c>
      <c r="E584" s="11" t="s">
        <v>129</v>
      </c>
      <c r="F584" s="28">
        <v>3.9991280939676748</v>
      </c>
      <c r="G584" s="53"/>
      <c r="H584" s="30">
        <v>2472</v>
      </c>
      <c r="I584" s="31">
        <f t="shared" si="17"/>
        <v>0</v>
      </c>
    </row>
    <row r="585" spans="1:9" x14ac:dyDescent="0.2">
      <c r="A585" s="27" t="s">
        <v>22</v>
      </c>
      <c r="B585" s="9" t="s">
        <v>1192</v>
      </c>
      <c r="C585" s="6" t="s">
        <v>24</v>
      </c>
      <c r="D585" s="10" t="s">
        <v>1193</v>
      </c>
      <c r="E585" s="11" t="s">
        <v>522</v>
      </c>
      <c r="F585" s="28">
        <v>27.071020943781186</v>
      </c>
      <c r="G585" s="53"/>
      <c r="H585" s="30">
        <v>112.8</v>
      </c>
      <c r="I585" s="31">
        <f t="shared" si="17"/>
        <v>0</v>
      </c>
    </row>
    <row r="586" spans="1:9" x14ac:dyDescent="0.2">
      <c r="A586" s="27" t="s">
        <v>22</v>
      </c>
      <c r="B586" s="9" t="s">
        <v>1195</v>
      </c>
      <c r="C586" s="6" t="s">
        <v>24</v>
      </c>
      <c r="D586" s="10" t="s">
        <v>1196</v>
      </c>
      <c r="E586" s="11" t="s">
        <v>129</v>
      </c>
      <c r="F586" s="28">
        <v>39991.280939676748</v>
      </c>
      <c r="G586" s="53"/>
      <c r="H586" s="30">
        <v>2.52</v>
      </c>
      <c r="I586" s="31">
        <f t="shared" si="17"/>
        <v>0</v>
      </c>
    </row>
    <row r="587" spans="1:9" x14ac:dyDescent="0.2">
      <c r="A587" s="27" t="s">
        <v>22</v>
      </c>
      <c r="B587" s="9" t="s">
        <v>1198</v>
      </c>
      <c r="C587" s="6" t="s">
        <v>24</v>
      </c>
      <c r="D587" s="10" t="s">
        <v>1199</v>
      </c>
      <c r="E587" s="11" t="s">
        <v>129</v>
      </c>
      <c r="F587" s="28">
        <v>33408.10084652996</v>
      </c>
      <c r="G587" s="53"/>
      <c r="H587" s="30">
        <v>3.84</v>
      </c>
      <c r="I587" s="31">
        <f t="shared" si="17"/>
        <v>0</v>
      </c>
    </row>
    <row r="588" spans="1:9" x14ac:dyDescent="0.2">
      <c r="A588" s="27" t="s">
        <v>22</v>
      </c>
      <c r="B588" s="9" t="s">
        <v>1200</v>
      </c>
      <c r="C588" s="6" t="s">
        <v>24</v>
      </c>
      <c r="D588" s="10" t="s">
        <v>1201</v>
      </c>
      <c r="E588" s="11" t="s">
        <v>129</v>
      </c>
      <c r="F588" s="28">
        <v>15.246819075378989</v>
      </c>
      <c r="G588" s="53"/>
      <c r="H588" s="30">
        <v>16.919999999999998</v>
      </c>
      <c r="I588" s="31">
        <f t="shared" si="17"/>
        <v>0</v>
      </c>
    </row>
    <row r="589" spans="1:9" ht="12.75" customHeight="1" x14ac:dyDescent="0.2">
      <c r="A589" s="2" t="s">
        <v>20</v>
      </c>
      <c r="B589" s="9" t="s">
        <v>1202</v>
      </c>
      <c r="C589" s="6" t="s">
        <v>24</v>
      </c>
      <c r="D589" s="10" t="s">
        <v>1203</v>
      </c>
      <c r="E589" s="11" t="s">
        <v>129</v>
      </c>
      <c r="F589" s="28">
        <v>2.1841391897823454</v>
      </c>
      <c r="G589" s="56"/>
      <c r="H589" s="44">
        <v>168</v>
      </c>
      <c r="I589" s="31">
        <f t="shared" si="17"/>
        <v>0</v>
      </c>
    </row>
    <row r="590" spans="1:9" ht="25.5" x14ac:dyDescent="0.2">
      <c r="A590" s="27" t="s">
        <v>22</v>
      </c>
      <c r="B590" s="9" t="s">
        <v>1204</v>
      </c>
      <c r="C590" s="6" t="s">
        <v>24</v>
      </c>
      <c r="D590" s="10" t="s">
        <v>1205</v>
      </c>
      <c r="E590" s="11" t="s">
        <v>129</v>
      </c>
      <c r="F590" s="28">
        <v>10.956207809935801</v>
      </c>
      <c r="G590" s="53"/>
      <c r="H590" s="30">
        <v>412.8</v>
      </c>
      <c r="I590" s="31">
        <f t="shared" si="17"/>
        <v>0</v>
      </c>
    </row>
    <row r="591" spans="1:9" ht="25.5" x14ac:dyDescent="0.2">
      <c r="A591" s="27" t="s">
        <v>22</v>
      </c>
      <c r="B591" s="9" t="s">
        <v>1206</v>
      </c>
      <c r="C591" s="6" t="s">
        <v>24</v>
      </c>
      <c r="D591" s="10" t="s">
        <v>1207</v>
      </c>
      <c r="E591" s="11" t="s">
        <v>129</v>
      </c>
      <c r="F591" s="28">
        <v>7.0753804739428094</v>
      </c>
      <c r="G591" s="53"/>
      <c r="H591" s="30">
        <v>484.79999999999995</v>
      </c>
      <c r="I591" s="31">
        <f t="shared" si="17"/>
        <v>0</v>
      </c>
    </row>
    <row r="592" spans="1:9" x14ac:dyDescent="0.2">
      <c r="A592" s="27" t="s">
        <v>22</v>
      </c>
      <c r="B592" s="9" t="s">
        <v>1208</v>
      </c>
      <c r="C592" s="6" t="s">
        <v>24</v>
      </c>
      <c r="D592" s="10" t="s">
        <v>1209</v>
      </c>
      <c r="E592" s="11" t="s">
        <v>129</v>
      </c>
      <c r="F592" s="28">
        <v>4.6451410937624535</v>
      </c>
      <c r="G592" s="53"/>
      <c r="H592" s="30">
        <v>168</v>
      </c>
      <c r="I592" s="31">
        <f t="shared" si="17"/>
        <v>0</v>
      </c>
    </row>
    <row r="593" spans="1:9" ht="25.5" x14ac:dyDescent="0.2">
      <c r="A593" s="27" t="s">
        <v>22</v>
      </c>
      <c r="B593" s="9" t="s">
        <v>1210</v>
      </c>
      <c r="C593" s="6" t="s">
        <v>24</v>
      </c>
      <c r="D593" s="10" t="s">
        <v>1211</v>
      </c>
      <c r="E593" s="11" t="s">
        <v>129</v>
      </c>
      <c r="F593" s="28">
        <v>73.937298913616701</v>
      </c>
      <c r="G593" s="53"/>
      <c r="H593" s="30">
        <v>412.8</v>
      </c>
      <c r="I593" s="31">
        <f t="shared" si="17"/>
        <v>0</v>
      </c>
    </row>
    <row r="594" spans="1:9" ht="25.5" x14ac:dyDescent="0.2">
      <c r="A594" s="27" t="s">
        <v>22</v>
      </c>
      <c r="B594" s="9" t="s">
        <v>1212</v>
      </c>
      <c r="C594" s="6" t="s">
        <v>24</v>
      </c>
      <c r="D594" s="10" t="s">
        <v>1213</v>
      </c>
      <c r="E594" s="11" t="s">
        <v>129</v>
      </c>
      <c r="F594" s="28">
        <v>83.075616756872705</v>
      </c>
      <c r="G594" s="53"/>
      <c r="H594" s="30">
        <v>484.79999999999995</v>
      </c>
      <c r="I594" s="31">
        <f t="shared" si="17"/>
        <v>0</v>
      </c>
    </row>
    <row r="595" spans="1:9" ht="25.5" x14ac:dyDescent="0.2">
      <c r="A595" s="27" t="s">
        <v>22</v>
      </c>
      <c r="B595" s="9" t="s">
        <v>1214</v>
      </c>
      <c r="C595" s="6" t="s">
        <v>24</v>
      </c>
      <c r="D595" s="10" t="s">
        <v>1215</v>
      </c>
      <c r="E595" s="11" t="s">
        <v>129</v>
      </c>
      <c r="F595" s="28">
        <v>60.596332222660088</v>
      </c>
      <c r="G595" s="53"/>
      <c r="H595" s="30">
        <v>484.79999999999995</v>
      </c>
      <c r="I595" s="31">
        <f t="shared" si="17"/>
        <v>0</v>
      </c>
    </row>
    <row r="596" spans="1:9" ht="25.5" x14ac:dyDescent="0.2">
      <c r="A596" s="27" t="s">
        <v>22</v>
      </c>
      <c r="B596" s="9" t="s">
        <v>1216</v>
      </c>
      <c r="C596" s="6" t="s">
        <v>24</v>
      </c>
      <c r="D596" s="10" t="s">
        <v>1217</v>
      </c>
      <c r="E596" s="11" t="s">
        <v>129</v>
      </c>
      <c r="F596" s="28">
        <v>2.0720036179361192</v>
      </c>
      <c r="G596" s="53"/>
      <c r="H596" s="30">
        <v>484.79999999999995</v>
      </c>
      <c r="I596" s="31">
        <f t="shared" si="17"/>
        <v>0</v>
      </c>
    </row>
    <row r="597" spans="1:9" ht="12.75" customHeight="1" x14ac:dyDescent="0.2">
      <c r="A597" s="27" t="s">
        <v>22</v>
      </c>
      <c r="B597" s="35" t="s">
        <v>242</v>
      </c>
      <c r="C597" s="36"/>
      <c r="D597" s="37" t="s">
        <v>1218</v>
      </c>
      <c r="E597" s="36"/>
      <c r="F597" s="46">
        <v>0</v>
      </c>
      <c r="G597" s="57"/>
      <c r="H597" s="47"/>
      <c r="I597" s="26">
        <f>SUM(I598:I739)</f>
        <v>0</v>
      </c>
    </row>
    <row r="598" spans="1:9" ht="25.5" x14ac:dyDescent="0.2">
      <c r="A598" s="27" t="s">
        <v>22</v>
      </c>
      <c r="B598" s="9" t="s">
        <v>1219</v>
      </c>
      <c r="C598" s="6" t="s">
        <v>24</v>
      </c>
      <c r="D598" s="10" t="s">
        <v>1220</v>
      </c>
      <c r="E598" s="11" t="s">
        <v>205</v>
      </c>
      <c r="F598" s="28">
        <v>22.210542183420472</v>
      </c>
      <c r="G598" s="53"/>
      <c r="H598" s="30">
        <v>1584</v>
      </c>
      <c r="I598" s="31">
        <f t="shared" ref="I598:I661" si="18">F598*G598</f>
        <v>0</v>
      </c>
    </row>
    <row r="599" spans="1:9" ht="25.5" x14ac:dyDescent="0.2">
      <c r="A599" s="27" t="s">
        <v>22</v>
      </c>
      <c r="B599" s="9" t="s">
        <v>1222</v>
      </c>
      <c r="C599" s="6" t="s">
        <v>24</v>
      </c>
      <c r="D599" s="10" t="s">
        <v>1223</v>
      </c>
      <c r="E599" s="11" t="s">
        <v>205</v>
      </c>
      <c r="F599" s="28">
        <v>14.581436281082137</v>
      </c>
      <c r="G599" s="53"/>
      <c r="H599" s="30">
        <v>213.6</v>
      </c>
      <c r="I599" s="31">
        <f t="shared" si="18"/>
        <v>0</v>
      </c>
    </row>
    <row r="600" spans="1:9" ht="25.5" x14ac:dyDescent="0.2">
      <c r="A600" s="27" t="s">
        <v>22</v>
      </c>
      <c r="B600" s="9" t="s">
        <v>1225</v>
      </c>
      <c r="C600" s="6" t="s">
        <v>24</v>
      </c>
      <c r="D600" s="10" t="s">
        <v>1226</v>
      </c>
      <c r="E600" s="11" t="s">
        <v>205</v>
      </c>
      <c r="F600" s="28">
        <v>14.64296132868164</v>
      </c>
      <c r="G600" s="53"/>
      <c r="H600" s="30">
        <v>260.39999999999998</v>
      </c>
      <c r="I600" s="31">
        <f t="shared" si="18"/>
        <v>0</v>
      </c>
    </row>
    <row r="601" spans="1:9" ht="25.5" x14ac:dyDescent="0.2">
      <c r="A601" s="27" t="s">
        <v>22</v>
      </c>
      <c r="B601" s="9" t="s">
        <v>1228</v>
      </c>
      <c r="C601" s="6" t="s">
        <v>24</v>
      </c>
      <c r="D601" s="10" t="s">
        <v>1229</v>
      </c>
      <c r="E601" s="11" t="s">
        <v>205</v>
      </c>
      <c r="F601" s="28">
        <v>36.435988149367226</v>
      </c>
      <c r="G601" s="53"/>
      <c r="H601" s="30">
        <v>3468</v>
      </c>
      <c r="I601" s="31">
        <f t="shared" si="18"/>
        <v>0</v>
      </c>
    </row>
    <row r="602" spans="1:9" ht="25.5" x14ac:dyDescent="0.2">
      <c r="A602" s="27" t="s">
        <v>22</v>
      </c>
      <c r="B602" s="9" t="s">
        <v>1230</v>
      </c>
      <c r="C602" s="6" t="s">
        <v>24</v>
      </c>
      <c r="D602" s="10" t="s">
        <v>1231</v>
      </c>
      <c r="E602" s="11" t="s">
        <v>205</v>
      </c>
      <c r="F602" s="28">
        <v>6.1525047599502694</v>
      </c>
      <c r="G602" s="53"/>
      <c r="H602" s="30">
        <v>213.6</v>
      </c>
      <c r="I602" s="31">
        <f t="shared" si="18"/>
        <v>0</v>
      </c>
    </row>
    <row r="603" spans="1:9" ht="25.5" x14ac:dyDescent="0.2">
      <c r="A603" s="27" t="s">
        <v>22</v>
      </c>
      <c r="B603" s="9" t="s">
        <v>1232</v>
      </c>
      <c r="C603" s="6" t="s">
        <v>24</v>
      </c>
      <c r="D603" s="10" t="s">
        <v>1233</v>
      </c>
      <c r="E603" s="11" t="s">
        <v>205</v>
      </c>
      <c r="F603" s="28">
        <v>4.9220038079602153</v>
      </c>
      <c r="G603" s="53"/>
      <c r="H603" s="30">
        <v>260.39999999999998</v>
      </c>
      <c r="I603" s="31">
        <f t="shared" si="18"/>
        <v>0</v>
      </c>
    </row>
    <row r="604" spans="1:9" ht="25.5" x14ac:dyDescent="0.2">
      <c r="A604" s="27" t="s">
        <v>22</v>
      </c>
      <c r="B604" s="9" t="s">
        <v>1234</v>
      </c>
      <c r="C604" s="6" t="s">
        <v>24</v>
      </c>
      <c r="D604" s="10" t="s">
        <v>1235</v>
      </c>
      <c r="E604" s="11" t="s">
        <v>205</v>
      </c>
      <c r="F604" s="28">
        <v>18.519039327450312</v>
      </c>
      <c r="G604" s="53"/>
      <c r="H604" s="30">
        <v>2460</v>
      </c>
      <c r="I604" s="31">
        <f t="shared" si="18"/>
        <v>0</v>
      </c>
    </row>
    <row r="605" spans="1:9" ht="25.5" x14ac:dyDescent="0.2">
      <c r="A605" s="27" t="s">
        <v>22</v>
      </c>
      <c r="B605" s="9" t="s">
        <v>1237</v>
      </c>
      <c r="C605" s="6" t="s">
        <v>24</v>
      </c>
      <c r="D605" s="10" t="s">
        <v>1238</v>
      </c>
      <c r="E605" s="11" t="s">
        <v>205</v>
      </c>
      <c r="F605" s="28">
        <v>9.3631106885981232</v>
      </c>
      <c r="G605" s="53"/>
      <c r="H605" s="30">
        <v>235.2</v>
      </c>
      <c r="I605" s="31">
        <f t="shared" si="18"/>
        <v>0</v>
      </c>
    </row>
    <row r="606" spans="1:9" ht="25.5" x14ac:dyDescent="0.2">
      <c r="A606" s="27" t="s">
        <v>22</v>
      </c>
      <c r="B606" s="9" t="s">
        <v>1239</v>
      </c>
      <c r="C606" s="6" t="s">
        <v>24</v>
      </c>
      <c r="D606" s="10" t="s">
        <v>1240</v>
      </c>
      <c r="E606" s="11" t="s">
        <v>205</v>
      </c>
      <c r="F606" s="28">
        <v>14.581436281082137</v>
      </c>
      <c r="G606" s="53"/>
      <c r="H606" s="30">
        <v>278.39999999999998</v>
      </c>
      <c r="I606" s="31">
        <f t="shared" si="18"/>
        <v>0</v>
      </c>
    </row>
    <row r="607" spans="1:9" ht="25.5" x14ac:dyDescent="0.2">
      <c r="A607" s="27" t="s">
        <v>22</v>
      </c>
      <c r="B607" s="9" t="s">
        <v>1241</v>
      </c>
      <c r="C607" s="6" t="s">
        <v>24</v>
      </c>
      <c r="D607" s="10" t="s">
        <v>1242</v>
      </c>
      <c r="E607" s="11" t="s">
        <v>205</v>
      </c>
      <c r="F607" s="28">
        <v>9.2902821875249071</v>
      </c>
      <c r="G607" s="53"/>
      <c r="H607" s="30">
        <v>5436</v>
      </c>
      <c r="I607" s="31">
        <f t="shared" si="18"/>
        <v>0</v>
      </c>
    </row>
    <row r="608" spans="1:9" ht="25.5" x14ac:dyDescent="0.2">
      <c r="A608" s="27" t="s">
        <v>22</v>
      </c>
      <c r="B608" s="9" t="s">
        <v>1243</v>
      </c>
      <c r="C608" s="6" t="s">
        <v>24</v>
      </c>
      <c r="D608" s="10" t="s">
        <v>1244</v>
      </c>
      <c r="E608" s="11" t="s">
        <v>205</v>
      </c>
      <c r="F608" s="28">
        <v>5.3895941697164353</v>
      </c>
      <c r="G608" s="53"/>
      <c r="H608" s="30">
        <v>235.2</v>
      </c>
      <c r="I608" s="31">
        <f t="shared" si="18"/>
        <v>0</v>
      </c>
    </row>
    <row r="609" spans="1:9" ht="25.5" x14ac:dyDescent="0.2">
      <c r="A609" s="27" t="s">
        <v>22</v>
      </c>
      <c r="B609" s="9" t="s">
        <v>1245</v>
      </c>
      <c r="C609" s="6" t="s">
        <v>24</v>
      </c>
      <c r="D609" s="10" t="s">
        <v>1246</v>
      </c>
      <c r="E609" s="11" t="s">
        <v>205</v>
      </c>
      <c r="F609" s="28">
        <v>8.059781235534853</v>
      </c>
      <c r="G609" s="53"/>
      <c r="H609" s="30">
        <v>278.39999999999998</v>
      </c>
      <c r="I609" s="31">
        <f t="shared" si="18"/>
        <v>0</v>
      </c>
    </row>
    <row r="610" spans="1:9" ht="25.5" x14ac:dyDescent="0.2">
      <c r="A610" s="27" t="s">
        <v>22</v>
      </c>
      <c r="B610" s="9" t="s">
        <v>1247</v>
      </c>
      <c r="C610" s="6" t="s">
        <v>24</v>
      </c>
      <c r="D610" s="10" t="s">
        <v>1248</v>
      </c>
      <c r="E610" s="11" t="s">
        <v>205</v>
      </c>
      <c r="F610" s="28">
        <v>380.10174406972766</v>
      </c>
      <c r="G610" s="53"/>
      <c r="H610" s="30">
        <v>1572</v>
      </c>
      <c r="I610" s="31">
        <f t="shared" si="18"/>
        <v>0</v>
      </c>
    </row>
    <row r="611" spans="1:9" ht="25.5" x14ac:dyDescent="0.2">
      <c r="A611" s="27" t="s">
        <v>22</v>
      </c>
      <c r="B611" s="9" t="s">
        <v>1250</v>
      </c>
      <c r="C611" s="6" t="s">
        <v>24</v>
      </c>
      <c r="D611" s="10" t="s">
        <v>1251</v>
      </c>
      <c r="E611" s="11" t="s">
        <v>205</v>
      </c>
      <c r="F611" s="28">
        <v>87.620341673572213</v>
      </c>
      <c r="G611" s="53"/>
      <c r="H611" s="30">
        <v>270</v>
      </c>
      <c r="I611" s="31">
        <f t="shared" si="18"/>
        <v>0</v>
      </c>
    </row>
    <row r="612" spans="1:9" ht="25.5" x14ac:dyDescent="0.2">
      <c r="A612" s="27" t="s">
        <v>22</v>
      </c>
      <c r="B612" s="9" t="s">
        <v>1252</v>
      </c>
      <c r="C612" s="6" t="s">
        <v>24</v>
      </c>
      <c r="D612" s="10" t="s">
        <v>1253</v>
      </c>
      <c r="E612" s="11" t="s">
        <v>205</v>
      </c>
      <c r="F612" s="28">
        <v>136.15493033769945</v>
      </c>
      <c r="G612" s="53"/>
      <c r="H612" s="30">
        <v>314.39999999999998</v>
      </c>
      <c r="I612" s="31">
        <f t="shared" si="18"/>
        <v>0</v>
      </c>
    </row>
    <row r="613" spans="1:9" ht="25.5" x14ac:dyDescent="0.2">
      <c r="A613" s="27" t="s">
        <v>22</v>
      </c>
      <c r="B613" s="9" t="s">
        <v>1254</v>
      </c>
      <c r="C613" s="6" t="s">
        <v>24</v>
      </c>
      <c r="D613" s="10" t="s">
        <v>1255</v>
      </c>
      <c r="E613" s="11" t="s">
        <v>205</v>
      </c>
      <c r="F613" s="28">
        <v>10.151632853917944</v>
      </c>
      <c r="G613" s="53"/>
      <c r="H613" s="30">
        <v>1752</v>
      </c>
      <c r="I613" s="31">
        <f t="shared" si="18"/>
        <v>0</v>
      </c>
    </row>
    <row r="614" spans="1:9" ht="25.5" x14ac:dyDescent="0.2">
      <c r="A614" s="27" t="s">
        <v>22</v>
      </c>
      <c r="B614" s="9" t="s">
        <v>1256</v>
      </c>
      <c r="C614" s="6" t="s">
        <v>24</v>
      </c>
      <c r="D614" s="10" t="s">
        <v>1257</v>
      </c>
      <c r="E614" s="11" t="s">
        <v>205</v>
      </c>
      <c r="F614" s="28">
        <v>3.5069277131716534</v>
      </c>
      <c r="G614" s="53"/>
      <c r="H614" s="30">
        <v>270</v>
      </c>
      <c r="I614" s="31">
        <f t="shared" si="18"/>
        <v>0</v>
      </c>
    </row>
    <row r="615" spans="1:9" ht="25.5" x14ac:dyDescent="0.2">
      <c r="A615" s="27" t="s">
        <v>22</v>
      </c>
      <c r="B615" s="9" t="s">
        <v>1258</v>
      </c>
      <c r="C615" s="6" t="s">
        <v>24</v>
      </c>
      <c r="D615" s="10" t="s">
        <v>1259</v>
      </c>
      <c r="E615" s="11" t="s">
        <v>205</v>
      </c>
      <c r="F615" s="28">
        <v>4.6143785699627022</v>
      </c>
      <c r="G615" s="53"/>
      <c r="H615" s="30">
        <v>314.39999999999998</v>
      </c>
      <c r="I615" s="31">
        <f t="shared" si="18"/>
        <v>0</v>
      </c>
    </row>
    <row r="616" spans="1:9" ht="25.5" x14ac:dyDescent="0.2">
      <c r="A616" s="27" t="s">
        <v>22</v>
      </c>
      <c r="B616" s="9" t="s">
        <v>1260</v>
      </c>
      <c r="C616" s="6" t="s">
        <v>24</v>
      </c>
      <c r="D616" s="10" t="s">
        <v>1261</v>
      </c>
      <c r="E616" s="11" t="s">
        <v>205</v>
      </c>
      <c r="F616" s="28">
        <v>14.827536471480149</v>
      </c>
      <c r="G616" s="53"/>
      <c r="H616" s="30">
        <v>2904</v>
      </c>
      <c r="I616" s="31">
        <f t="shared" si="18"/>
        <v>0</v>
      </c>
    </row>
    <row r="617" spans="1:9" ht="25.5" x14ac:dyDescent="0.2">
      <c r="A617" s="27" t="s">
        <v>22</v>
      </c>
      <c r="B617" s="9" t="s">
        <v>1262</v>
      </c>
      <c r="C617" s="6" t="s">
        <v>24</v>
      </c>
      <c r="D617" s="10" t="s">
        <v>1263</v>
      </c>
      <c r="E617" s="11" t="s">
        <v>205</v>
      </c>
      <c r="F617" s="28">
        <v>3.6299778083706586</v>
      </c>
      <c r="G617" s="53"/>
      <c r="H617" s="30">
        <v>325.2</v>
      </c>
      <c r="I617" s="31">
        <f t="shared" si="18"/>
        <v>0</v>
      </c>
    </row>
    <row r="618" spans="1:9" ht="25.5" x14ac:dyDescent="0.2">
      <c r="A618" s="27" t="s">
        <v>22</v>
      </c>
      <c r="B618" s="9" t="s">
        <v>1264</v>
      </c>
      <c r="C618" s="6" t="s">
        <v>24</v>
      </c>
      <c r="D618" s="10" t="s">
        <v>1265</v>
      </c>
      <c r="E618" s="11" t="s">
        <v>205</v>
      </c>
      <c r="F618" s="28">
        <v>15.996512375870699</v>
      </c>
      <c r="G618" s="53"/>
      <c r="H618" s="30">
        <v>372</v>
      </c>
      <c r="I618" s="31">
        <f t="shared" si="18"/>
        <v>0</v>
      </c>
    </row>
    <row r="619" spans="1:9" ht="25.5" x14ac:dyDescent="0.2">
      <c r="A619" s="27" t="s">
        <v>22</v>
      </c>
      <c r="B619" s="9" t="s">
        <v>1266</v>
      </c>
      <c r="C619" s="6" t="s">
        <v>24</v>
      </c>
      <c r="D619" s="10" t="s">
        <v>1267</v>
      </c>
      <c r="E619" s="11" t="s">
        <v>205</v>
      </c>
      <c r="F619" s="28">
        <v>1.1826058385390112</v>
      </c>
      <c r="G619" s="53"/>
      <c r="H619" s="30">
        <v>6480</v>
      </c>
      <c r="I619" s="31">
        <f t="shared" si="18"/>
        <v>0</v>
      </c>
    </row>
    <row r="620" spans="1:9" ht="25.5" x14ac:dyDescent="0.2">
      <c r="A620" s="27" t="s">
        <v>22</v>
      </c>
      <c r="B620" s="9" t="s">
        <v>1268</v>
      </c>
      <c r="C620" s="6" t="s">
        <v>24</v>
      </c>
      <c r="D620" s="10" t="s">
        <v>1269</v>
      </c>
      <c r="E620" s="11" t="s">
        <v>205</v>
      </c>
      <c r="F620" s="28">
        <v>1.2305009519900538</v>
      </c>
      <c r="G620" s="53"/>
      <c r="H620" s="30">
        <v>325.2</v>
      </c>
      <c r="I620" s="31">
        <f t="shared" si="18"/>
        <v>0</v>
      </c>
    </row>
    <row r="621" spans="1:9" ht="25.5" x14ac:dyDescent="0.2">
      <c r="A621" s="27" t="s">
        <v>22</v>
      </c>
      <c r="B621" s="9" t="s">
        <v>1270</v>
      </c>
      <c r="C621" s="6" t="s">
        <v>24</v>
      </c>
      <c r="D621" s="10" t="s">
        <v>1271</v>
      </c>
      <c r="E621" s="11" t="s">
        <v>205</v>
      </c>
      <c r="F621" s="28">
        <v>0.79982561879353498</v>
      </c>
      <c r="G621" s="53"/>
      <c r="H621" s="30">
        <v>372</v>
      </c>
      <c r="I621" s="31">
        <f t="shared" si="18"/>
        <v>0</v>
      </c>
    </row>
    <row r="622" spans="1:9" ht="25.5" x14ac:dyDescent="0.2">
      <c r="A622" s="27" t="s">
        <v>22</v>
      </c>
      <c r="B622" s="9" t="s">
        <v>1272</v>
      </c>
      <c r="C622" s="6" t="s">
        <v>24</v>
      </c>
      <c r="D622" s="10" t="s">
        <v>1273</v>
      </c>
      <c r="E622" s="11" t="s">
        <v>205</v>
      </c>
      <c r="F622" s="28">
        <v>3.0762523799751347</v>
      </c>
      <c r="G622" s="53"/>
      <c r="H622" s="30">
        <v>6576</v>
      </c>
      <c r="I622" s="31">
        <f t="shared" si="18"/>
        <v>0</v>
      </c>
    </row>
    <row r="623" spans="1:9" ht="25.5" x14ac:dyDescent="0.2">
      <c r="A623" s="27" t="s">
        <v>22</v>
      </c>
      <c r="B623" s="9" t="s">
        <v>1275</v>
      </c>
      <c r="C623" s="6" t="s">
        <v>24</v>
      </c>
      <c r="D623" s="10" t="s">
        <v>1276</v>
      </c>
      <c r="E623" s="11" t="s">
        <v>205</v>
      </c>
      <c r="F623" s="28">
        <v>1.9688015231840861</v>
      </c>
      <c r="G623" s="53"/>
      <c r="H623" s="30">
        <v>474</v>
      </c>
      <c r="I623" s="31">
        <f t="shared" si="18"/>
        <v>0</v>
      </c>
    </row>
    <row r="624" spans="1:9" ht="25.5" x14ac:dyDescent="0.2">
      <c r="A624" s="27" t="s">
        <v>22</v>
      </c>
      <c r="B624" s="9" t="s">
        <v>1277</v>
      </c>
      <c r="C624" s="6" t="s">
        <v>24</v>
      </c>
      <c r="D624" s="10" t="s">
        <v>1278</v>
      </c>
      <c r="E624" s="11" t="s">
        <v>205</v>
      </c>
      <c r="F624" s="28">
        <v>1.2920259995895564</v>
      </c>
      <c r="G624" s="53"/>
      <c r="H624" s="30">
        <v>519.6</v>
      </c>
      <c r="I624" s="31">
        <f t="shared" si="18"/>
        <v>0</v>
      </c>
    </row>
    <row r="625" spans="1:9" ht="25.5" x14ac:dyDescent="0.2">
      <c r="A625" s="27" t="s">
        <v>22</v>
      </c>
      <c r="B625" s="9" t="s">
        <v>1279</v>
      </c>
      <c r="C625" s="6" t="s">
        <v>24</v>
      </c>
      <c r="D625" s="10" t="s">
        <v>1280</v>
      </c>
      <c r="E625" s="11" t="s">
        <v>205</v>
      </c>
      <c r="F625" s="28">
        <v>15.381261899875673</v>
      </c>
      <c r="G625" s="53"/>
      <c r="H625" s="30">
        <v>7368</v>
      </c>
      <c r="I625" s="31">
        <f t="shared" si="18"/>
        <v>0</v>
      </c>
    </row>
    <row r="626" spans="1:9" ht="25.5" x14ac:dyDescent="0.2">
      <c r="A626" s="27" t="s">
        <v>22</v>
      </c>
      <c r="B626" s="9" t="s">
        <v>1281</v>
      </c>
      <c r="C626" s="6" t="s">
        <v>24</v>
      </c>
      <c r="D626" s="10" t="s">
        <v>1282</v>
      </c>
      <c r="E626" s="11" t="s">
        <v>205</v>
      </c>
      <c r="F626" s="28">
        <v>7.9982561879353495</v>
      </c>
      <c r="G626" s="53"/>
      <c r="H626" s="30">
        <v>519.6</v>
      </c>
      <c r="I626" s="31">
        <f t="shared" si="18"/>
        <v>0</v>
      </c>
    </row>
    <row r="627" spans="1:9" ht="25.5" x14ac:dyDescent="0.2">
      <c r="A627" s="27" t="s">
        <v>22</v>
      </c>
      <c r="B627" s="9" t="s">
        <v>1283</v>
      </c>
      <c r="C627" s="6" t="s">
        <v>24</v>
      </c>
      <c r="D627" s="10" t="s">
        <v>1284</v>
      </c>
      <c r="E627" s="11" t="s">
        <v>94</v>
      </c>
      <c r="F627" s="28">
        <v>335</v>
      </c>
      <c r="G627" s="53"/>
      <c r="H627" s="30">
        <v>523.19999999999993</v>
      </c>
      <c r="I627" s="31">
        <f t="shared" si="18"/>
        <v>0</v>
      </c>
    </row>
    <row r="628" spans="1:9" ht="25.5" x14ac:dyDescent="0.2">
      <c r="A628" s="27" t="s">
        <v>22</v>
      </c>
      <c r="B628" s="9" t="s">
        <v>1286</v>
      </c>
      <c r="C628" s="6" t="s">
        <v>24</v>
      </c>
      <c r="D628" s="10" t="s">
        <v>1287</v>
      </c>
      <c r="E628" s="11" t="s">
        <v>94</v>
      </c>
      <c r="F628" s="28">
        <v>75</v>
      </c>
      <c r="G628" s="53"/>
      <c r="H628" s="30">
        <v>409.2</v>
      </c>
      <c r="I628" s="31">
        <f t="shared" si="18"/>
        <v>0</v>
      </c>
    </row>
    <row r="629" spans="1:9" ht="25.5" x14ac:dyDescent="0.2">
      <c r="A629" s="27" t="s">
        <v>22</v>
      </c>
      <c r="B629" s="9" t="s">
        <v>1289</v>
      </c>
      <c r="C629" s="6" t="s">
        <v>24</v>
      </c>
      <c r="D629" s="10" t="s">
        <v>1290</v>
      </c>
      <c r="E629" s="11" t="s">
        <v>94</v>
      </c>
      <c r="F629" s="28">
        <v>33</v>
      </c>
      <c r="G629" s="53"/>
      <c r="H629" s="30">
        <v>224.4</v>
      </c>
      <c r="I629" s="31">
        <f t="shared" si="18"/>
        <v>0</v>
      </c>
    </row>
    <row r="630" spans="1:9" ht="25.5" x14ac:dyDescent="0.2">
      <c r="A630" s="27" t="s">
        <v>22</v>
      </c>
      <c r="B630" s="9" t="s">
        <v>1292</v>
      </c>
      <c r="C630" s="6" t="s">
        <v>24</v>
      </c>
      <c r="D630" s="10" t="s">
        <v>1293</v>
      </c>
      <c r="E630" s="11" t="s">
        <v>94</v>
      </c>
      <c r="F630" s="28">
        <v>11</v>
      </c>
      <c r="G630" s="53"/>
      <c r="H630" s="30">
        <v>393.59999999999997</v>
      </c>
      <c r="I630" s="31">
        <f t="shared" si="18"/>
        <v>0</v>
      </c>
    </row>
    <row r="631" spans="1:9" x14ac:dyDescent="0.2">
      <c r="A631" s="27" t="s">
        <v>22</v>
      </c>
      <c r="B631" s="9" t="s">
        <v>1294</v>
      </c>
      <c r="C631" s="6" t="s">
        <v>24</v>
      </c>
      <c r="D631" s="10" t="s">
        <v>1295</v>
      </c>
      <c r="E631" s="11" t="s">
        <v>94</v>
      </c>
      <c r="F631" s="28">
        <v>14</v>
      </c>
      <c r="G631" s="53"/>
      <c r="H631" s="30">
        <v>625.19999999999993</v>
      </c>
      <c r="I631" s="31">
        <f t="shared" si="18"/>
        <v>0</v>
      </c>
    </row>
    <row r="632" spans="1:9" x14ac:dyDescent="0.2">
      <c r="A632" s="27" t="s">
        <v>22</v>
      </c>
      <c r="B632" s="9" t="s">
        <v>1297</v>
      </c>
      <c r="C632" s="6" t="s">
        <v>24</v>
      </c>
      <c r="D632" s="10" t="s">
        <v>1298</v>
      </c>
      <c r="E632" s="11" t="s">
        <v>94</v>
      </c>
      <c r="F632" s="28">
        <v>58</v>
      </c>
      <c r="G632" s="53"/>
      <c r="H632" s="30">
        <v>352.8</v>
      </c>
      <c r="I632" s="31">
        <f t="shared" si="18"/>
        <v>0</v>
      </c>
    </row>
    <row r="633" spans="1:9" x14ac:dyDescent="0.2">
      <c r="A633" s="27" t="s">
        <v>22</v>
      </c>
      <c r="B633" s="9" t="s">
        <v>1300</v>
      </c>
      <c r="C633" s="6" t="s">
        <v>24</v>
      </c>
      <c r="D633" s="10" t="s">
        <v>1301</v>
      </c>
      <c r="E633" s="11" t="s">
        <v>94</v>
      </c>
      <c r="F633" s="28">
        <v>1</v>
      </c>
      <c r="G633" s="53"/>
      <c r="H633" s="30">
        <v>21120</v>
      </c>
      <c r="I633" s="31">
        <f t="shared" si="18"/>
        <v>0</v>
      </c>
    </row>
    <row r="634" spans="1:9" x14ac:dyDescent="0.2">
      <c r="A634" s="27" t="s">
        <v>22</v>
      </c>
      <c r="B634" s="9" t="s">
        <v>1303</v>
      </c>
      <c r="C634" s="6" t="s">
        <v>24</v>
      </c>
      <c r="D634" s="10" t="s">
        <v>1304</v>
      </c>
      <c r="E634" s="11" t="s">
        <v>94</v>
      </c>
      <c r="F634" s="28">
        <v>10</v>
      </c>
      <c r="G634" s="53"/>
      <c r="H634" s="30">
        <v>2376</v>
      </c>
      <c r="I634" s="31">
        <f t="shared" si="18"/>
        <v>0</v>
      </c>
    </row>
    <row r="635" spans="1:9" x14ac:dyDescent="0.2">
      <c r="A635" s="27" t="s">
        <v>22</v>
      </c>
      <c r="B635" s="9" t="s">
        <v>1306</v>
      </c>
      <c r="C635" s="6" t="s">
        <v>24</v>
      </c>
      <c r="D635" s="10" t="s">
        <v>1307</v>
      </c>
      <c r="E635" s="11" t="s">
        <v>94</v>
      </c>
      <c r="F635" s="28">
        <v>4</v>
      </c>
      <c r="G635" s="53"/>
      <c r="H635" s="30">
        <v>1644</v>
      </c>
      <c r="I635" s="31">
        <f t="shared" si="18"/>
        <v>0</v>
      </c>
    </row>
    <row r="636" spans="1:9" ht="25.5" x14ac:dyDescent="0.2">
      <c r="A636" s="27" t="s">
        <v>22</v>
      </c>
      <c r="B636" s="9" t="s">
        <v>1309</v>
      </c>
      <c r="C636" s="6" t="s">
        <v>24</v>
      </c>
      <c r="D636" s="10" t="s">
        <v>1640</v>
      </c>
      <c r="E636" s="11" t="s">
        <v>94</v>
      </c>
      <c r="F636" s="28">
        <v>4</v>
      </c>
      <c r="G636" s="53"/>
      <c r="H636" s="30">
        <v>3840</v>
      </c>
      <c r="I636" s="31">
        <f t="shared" si="18"/>
        <v>0</v>
      </c>
    </row>
    <row r="637" spans="1:9" ht="25.5" x14ac:dyDescent="0.2">
      <c r="A637" s="27" t="s">
        <v>22</v>
      </c>
      <c r="B637" s="9" t="s">
        <v>1312</v>
      </c>
      <c r="C637" s="6" t="s">
        <v>24</v>
      </c>
      <c r="D637" s="10" t="s">
        <v>1641</v>
      </c>
      <c r="E637" s="11" t="s">
        <v>94</v>
      </c>
      <c r="F637" s="28">
        <v>2</v>
      </c>
      <c r="G637" s="53"/>
      <c r="H637" s="30">
        <v>472.79999999999995</v>
      </c>
      <c r="I637" s="31">
        <f t="shared" si="18"/>
        <v>0</v>
      </c>
    </row>
    <row r="638" spans="1:9" ht="25.5" x14ac:dyDescent="0.2">
      <c r="A638" s="27" t="s">
        <v>22</v>
      </c>
      <c r="B638" s="9" t="s">
        <v>1315</v>
      </c>
      <c r="C638" s="6" t="s">
        <v>24</v>
      </c>
      <c r="D638" s="10" t="s">
        <v>1642</v>
      </c>
      <c r="E638" s="11" t="s">
        <v>94</v>
      </c>
      <c r="F638" s="28">
        <v>3</v>
      </c>
      <c r="G638" s="53"/>
      <c r="H638" s="30">
        <v>276</v>
      </c>
      <c r="I638" s="31">
        <f t="shared" si="18"/>
        <v>0</v>
      </c>
    </row>
    <row r="639" spans="1:9" ht="25.5" x14ac:dyDescent="0.2">
      <c r="A639" s="27" t="s">
        <v>22</v>
      </c>
      <c r="B639" s="9" t="s">
        <v>1318</v>
      </c>
      <c r="C639" s="6" t="s">
        <v>24</v>
      </c>
      <c r="D639" s="10" t="s">
        <v>1319</v>
      </c>
      <c r="E639" s="11" t="s">
        <v>94</v>
      </c>
      <c r="F639" s="28">
        <v>15</v>
      </c>
      <c r="G639" s="53"/>
      <c r="H639" s="30">
        <v>3228</v>
      </c>
      <c r="I639" s="31">
        <f t="shared" si="18"/>
        <v>0</v>
      </c>
    </row>
    <row r="640" spans="1:9" ht="25.5" x14ac:dyDescent="0.2">
      <c r="A640" s="27" t="s">
        <v>22</v>
      </c>
      <c r="B640" s="9" t="s">
        <v>1320</v>
      </c>
      <c r="C640" s="6" t="s">
        <v>24</v>
      </c>
      <c r="D640" s="10" t="s">
        <v>1321</v>
      </c>
      <c r="E640" s="11" t="s">
        <v>94</v>
      </c>
      <c r="F640" s="28">
        <v>13</v>
      </c>
      <c r="G640" s="53"/>
      <c r="H640" s="30">
        <v>472.79999999999995</v>
      </c>
      <c r="I640" s="31">
        <f t="shared" si="18"/>
        <v>0</v>
      </c>
    </row>
    <row r="641" spans="1:9" ht="25.5" x14ac:dyDescent="0.2">
      <c r="A641" s="27" t="s">
        <v>22</v>
      </c>
      <c r="B641" s="9" t="s">
        <v>1322</v>
      </c>
      <c r="C641" s="6" t="s">
        <v>24</v>
      </c>
      <c r="D641" s="10" t="s">
        <v>1323</v>
      </c>
      <c r="E641" s="11" t="s">
        <v>94</v>
      </c>
      <c r="F641" s="28">
        <v>5</v>
      </c>
      <c r="G641" s="53"/>
      <c r="H641" s="30">
        <v>276</v>
      </c>
      <c r="I641" s="31">
        <f t="shared" si="18"/>
        <v>0</v>
      </c>
    </row>
    <row r="642" spans="1:9" ht="25.5" x14ac:dyDescent="0.2">
      <c r="A642" s="27" t="s">
        <v>22</v>
      </c>
      <c r="B642" s="9" t="s">
        <v>1324</v>
      </c>
      <c r="C642" s="6" t="s">
        <v>24</v>
      </c>
      <c r="D642" s="10" t="s">
        <v>1325</v>
      </c>
      <c r="E642" s="11" t="s">
        <v>94</v>
      </c>
      <c r="F642" s="28">
        <v>9</v>
      </c>
      <c r="G642" s="53"/>
      <c r="H642" s="30">
        <v>4032</v>
      </c>
      <c r="I642" s="31">
        <f t="shared" si="18"/>
        <v>0</v>
      </c>
    </row>
    <row r="643" spans="1:9" ht="25.5" x14ac:dyDescent="0.2">
      <c r="A643" s="27" t="s">
        <v>22</v>
      </c>
      <c r="B643" s="9" t="s">
        <v>1326</v>
      </c>
      <c r="C643" s="6" t="s">
        <v>24</v>
      </c>
      <c r="D643" s="10" t="s">
        <v>1327</v>
      </c>
      <c r="E643" s="11" t="s">
        <v>94</v>
      </c>
      <c r="F643" s="28">
        <v>7</v>
      </c>
      <c r="G643" s="53"/>
      <c r="H643" s="30">
        <v>472.79999999999995</v>
      </c>
      <c r="I643" s="31">
        <f t="shared" si="18"/>
        <v>0</v>
      </c>
    </row>
    <row r="644" spans="1:9" ht="25.5" x14ac:dyDescent="0.2">
      <c r="A644" s="27" t="s">
        <v>22</v>
      </c>
      <c r="B644" s="9" t="s">
        <v>1328</v>
      </c>
      <c r="C644" s="6" t="s">
        <v>24</v>
      </c>
      <c r="D644" s="10" t="s">
        <v>1329</v>
      </c>
      <c r="E644" s="11" t="s">
        <v>94</v>
      </c>
      <c r="F644" s="28">
        <v>4</v>
      </c>
      <c r="G644" s="53"/>
      <c r="H644" s="30">
        <v>276</v>
      </c>
      <c r="I644" s="31">
        <f t="shared" si="18"/>
        <v>0</v>
      </c>
    </row>
    <row r="645" spans="1:9" ht="25.5" x14ac:dyDescent="0.2">
      <c r="A645" s="27" t="s">
        <v>22</v>
      </c>
      <c r="B645" s="9" t="s">
        <v>1330</v>
      </c>
      <c r="C645" s="6" t="s">
        <v>24</v>
      </c>
      <c r="D645" s="10" t="s">
        <v>1331</v>
      </c>
      <c r="E645" s="11" t="s">
        <v>1332</v>
      </c>
      <c r="F645" s="28">
        <v>3</v>
      </c>
      <c r="G645" s="53"/>
      <c r="H645" s="30">
        <v>12.239999999999998</v>
      </c>
      <c r="I645" s="31">
        <f t="shared" si="18"/>
        <v>0</v>
      </c>
    </row>
    <row r="646" spans="1:9" ht="25.5" x14ac:dyDescent="0.2">
      <c r="A646" s="27" t="s">
        <v>22</v>
      </c>
      <c r="B646" s="9" t="s">
        <v>1334</v>
      </c>
      <c r="C646" s="6" t="s">
        <v>24</v>
      </c>
      <c r="D646" s="10" t="s">
        <v>1335</v>
      </c>
      <c r="E646" s="11" t="s">
        <v>1332</v>
      </c>
      <c r="F646" s="28">
        <v>3</v>
      </c>
      <c r="G646" s="53"/>
      <c r="H646" s="30">
        <v>12.239999999999998</v>
      </c>
      <c r="I646" s="31">
        <f t="shared" si="18"/>
        <v>0</v>
      </c>
    </row>
    <row r="647" spans="1:9" x14ac:dyDescent="0.2">
      <c r="A647" s="27" t="s">
        <v>22</v>
      </c>
      <c r="B647" s="9" t="s">
        <v>1336</v>
      </c>
      <c r="C647" s="6" t="s">
        <v>24</v>
      </c>
      <c r="D647" s="10" t="s">
        <v>1643</v>
      </c>
      <c r="E647" s="11" t="s">
        <v>1332</v>
      </c>
      <c r="F647" s="28">
        <v>3</v>
      </c>
      <c r="G647" s="53"/>
      <c r="H647" s="30">
        <v>37.199999999999996</v>
      </c>
      <c r="I647" s="31">
        <f t="shared" si="18"/>
        <v>0</v>
      </c>
    </row>
    <row r="648" spans="1:9" ht="25.5" x14ac:dyDescent="0.2">
      <c r="A648" s="27" t="s">
        <v>22</v>
      </c>
      <c r="B648" s="9" t="s">
        <v>1338</v>
      </c>
      <c r="C648" s="6" t="s">
        <v>24</v>
      </c>
      <c r="D648" s="10" t="s">
        <v>1644</v>
      </c>
      <c r="E648" s="11" t="s">
        <v>94</v>
      </c>
      <c r="F648" s="28">
        <v>3</v>
      </c>
      <c r="G648" s="53"/>
      <c r="H648" s="30">
        <v>9804</v>
      </c>
      <c r="I648" s="31">
        <f t="shared" si="18"/>
        <v>0</v>
      </c>
    </row>
    <row r="649" spans="1:9" ht="25.5" x14ac:dyDescent="0.2">
      <c r="A649" s="27" t="s">
        <v>22</v>
      </c>
      <c r="B649" s="9" t="s">
        <v>1340</v>
      </c>
      <c r="C649" s="6" t="s">
        <v>24</v>
      </c>
      <c r="D649" s="10" t="s">
        <v>1645</v>
      </c>
      <c r="E649" s="11" t="s">
        <v>94</v>
      </c>
      <c r="F649" s="28">
        <v>2</v>
      </c>
      <c r="G649" s="53"/>
      <c r="H649" s="30">
        <v>1070.3999999999999</v>
      </c>
      <c r="I649" s="31">
        <f t="shared" si="18"/>
        <v>0</v>
      </c>
    </row>
    <row r="650" spans="1:9" ht="25.5" x14ac:dyDescent="0.2">
      <c r="A650" s="27" t="s">
        <v>22</v>
      </c>
      <c r="B650" s="9" t="s">
        <v>1342</v>
      </c>
      <c r="C650" s="6" t="s">
        <v>24</v>
      </c>
      <c r="D650" s="10" t="s">
        <v>1646</v>
      </c>
      <c r="E650" s="11" t="s">
        <v>94</v>
      </c>
      <c r="F650" s="28">
        <v>1</v>
      </c>
      <c r="G650" s="53"/>
      <c r="H650" s="30">
        <v>549.6</v>
      </c>
      <c r="I650" s="31">
        <f t="shared" si="18"/>
        <v>0</v>
      </c>
    </row>
    <row r="651" spans="1:9" ht="25.5" x14ac:dyDescent="0.2">
      <c r="A651" s="27" t="s">
        <v>22</v>
      </c>
      <c r="B651" s="9" t="s">
        <v>1344</v>
      </c>
      <c r="C651" s="6" t="s">
        <v>24</v>
      </c>
      <c r="D651" s="10" t="s">
        <v>1345</v>
      </c>
      <c r="E651" s="11" t="s">
        <v>94</v>
      </c>
      <c r="F651" s="28">
        <v>2</v>
      </c>
      <c r="G651" s="53"/>
      <c r="H651" s="30">
        <v>4476</v>
      </c>
      <c r="I651" s="31">
        <f t="shared" si="18"/>
        <v>0</v>
      </c>
    </row>
    <row r="652" spans="1:9" ht="25.5" x14ac:dyDescent="0.2">
      <c r="A652" s="27" t="s">
        <v>22</v>
      </c>
      <c r="B652" s="9" t="s">
        <v>1346</v>
      </c>
      <c r="C652" s="6" t="s">
        <v>24</v>
      </c>
      <c r="D652" s="10" t="s">
        <v>1347</v>
      </c>
      <c r="E652" s="11" t="s">
        <v>94</v>
      </c>
      <c r="F652" s="28">
        <v>1</v>
      </c>
      <c r="G652" s="53"/>
      <c r="H652" s="30">
        <v>535.19999999999993</v>
      </c>
      <c r="I652" s="31">
        <f t="shared" si="18"/>
        <v>0</v>
      </c>
    </row>
    <row r="653" spans="1:9" x14ac:dyDescent="0.2">
      <c r="A653" s="27" t="s">
        <v>22</v>
      </c>
      <c r="B653" s="9" t="s">
        <v>1348</v>
      </c>
      <c r="C653" s="6" t="s">
        <v>24</v>
      </c>
      <c r="D653" s="10" t="s">
        <v>1349</v>
      </c>
      <c r="E653" s="11" t="s">
        <v>94</v>
      </c>
      <c r="F653" s="28">
        <v>2</v>
      </c>
      <c r="G653" s="53"/>
      <c r="H653" s="30">
        <v>276</v>
      </c>
      <c r="I653" s="31">
        <f t="shared" si="18"/>
        <v>0</v>
      </c>
    </row>
    <row r="654" spans="1:9" ht="25.5" x14ac:dyDescent="0.2">
      <c r="A654" s="27" t="s">
        <v>22</v>
      </c>
      <c r="B654" s="9" t="s">
        <v>1350</v>
      </c>
      <c r="C654" s="6" t="s">
        <v>24</v>
      </c>
      <c r="D654" s="10" t="s">
        <v>1351</v>
      </c>
      <c r="E654" s="11" t="s">
        <v>94</v>
      </c>
      <c r="F654" s="28">
        <v>21</v>
      </c>
      <c r="G654" s="53"/>
      <c r="H654" s="30">
        <v>2424</v>
      </c>
      <c r="I654" s="31">
        <f t="shared" si="18"/>
        <v>0</v>
      </c>
    </row>
    <row r="655" spans="1:9" ht="25.5" x14ac:dyDescent="0.2">
      <c r="A655" s="27" t="s">
        <v>22</v>
      </c>
      <c r="B655" s="9" t="s">
        <v>1353</v>
      </c>
      <c r="C655" s="6" t="s">
        <v>24</v>
      </c>
      <c r="D655" s="10" t="s">
        <v>1354</v>
      </c>
      <c r="E655" s="11" t="s">
        <v>94</v>
      </c>
      <c r="F655" s="28">
        <v>8</v>
      </c>
      <c r="G655" s="53"/>
      <c r="H655" s="30">
        <v>385.2</v>
      </c>
      <c r="I655" s="31">
        <f t="shared" si="18"/>
        <v>0</v>
      </c>
    </row>
    <row r="656" spans="1:9" ht="25.5" x14ac:dyDescent="0.2">
      <c r="A656" s="27" t="s">
        <v>22</v>
      </c>
      <c r="B656" s="9" t="s">
        <v>1356</v>
      </c>
      <c r="C656" s="6" t="s">
        <v>24</v>
      </c>
      <c r="D656" s="10" t="s">
        <v>1357</v>
      </c>
      <c r="E656" s="11" t="s">
        <v>94</v>
      </c>
      <c r="F656" s="28">
        <v>6</v>
      </c>
      <c r="G656" s="53"/>
      <c r="H656" s="30">
        <v>276</v>
      </c>
      <c r="I656" s="31">
        <f t="shared" si="18"/>
        <v>0</v>
      </c>
    </row>
    <row r="657" spans="1:9" ht="25.5" x14ac:dyDescent="0.2">
      <c r="A657" s="27" t="s">
        <v>22</v>
      </c>
      <c r="B657" s="9" t="s">
        <v>1358</v>
      </c>
      <c r="C657" s="6" t="s">
        <v>24</v>
      </c>
      <c r="D657" s="10" t="s">
        <v>1359</v>
      </c>
      <c r="E657" s="11" t="s">
        <v>94</v>
      </c>
      <c r="F657" s="28">
        <v>6</v>
      </c>
      <c r="G657" s="53"/>
      <c r="H657" s="30">
        <v>2112</v>
      </c>
      <c r="I657" s="31">
        <f t="shared" si="18"/>
        <v>0</v>
      </c>
    </row>
    <row r="658" spans="1:9" ht="25.5" x14ac:dyDescent="0.2">
      <c r="A658" s="27" t="s">
        <v>22</v>
      </c>
      <c r="B658" s="9" t="s">
        <v>1360</v>
      </c>
      <c r="C658" s="6" t="s">
        <v>24</v>
      </c>
      <c r="D658" s="10" t="s">
        <v>1361</v>
      </c>
      <c r="E658" s="11" t="s">
        <v>94</v>
      </c>
      <c r="F658" s="28">
        <v>3</v>
      </c>
      <c r="G658" s="53"/>
      <c r="H658" s="30">
        <v>376.8</v>
      </c>
      <c r="I658" s="31">
        <f t="shared" si="18"/>
        <v>0</v>
      </c>
    </row>
    <row r="659" spans="1:9" x14ac:dyDescent="0.2">
      <c r="A659" s="27" t="s">
        <v>22</v>
      </c>
      <c r="B659" s="9" t="s">
        <v>1362</v>
      </c>
      <c r="C659" s="6" t="s">
        <v>24</v>
      </c>
      <c r="D659" s="10" t="s">
        <v>1363</v>
      </c>
      <c r="E659" s="11" t="s">
        <v>94</v>
      </c>
      <c r="F659" s="28">
        <v>4</v>
      </c>
      <c r="G659" s="53"/>
      <c r="H659" s="30">
        <v>219.6</v>
      </c>
      <c r="I659" s="31">
        <f t="shared" si="18"/>
        <v>0</v>
      </c>
    </row>
    <row r="660" spans="1:9" ht="25.5" x14ac:dyDescent="0.2">
      <c r="A660" s="27" t="s">
        <v>22</v>
      </c>
      <c r="B660" s="9" t="s">
        <v>1364</v>
      </c>
      <c r="C660" s="6" t="s">
        <v>24</v>
      </c>
      <c r="D660" s="10" t="s">
        <v>1365</v>
      </c>
      <c r="E660" s="11" t="s">
        <v>129</v>
      </c>
      <c r="F660" s="28">
        <v>3007.282801616092</v>
      </c>
      <c r="G660" s="53"/>
      <c r="H660" s="30">
        <v>154.79999999999998</v>
      </c>
      <c r="I660" s="31">
        <f t="shared" si="18"/>
        <v>0</v>
      </c>
    </row>
    <row r="661" spans="1:9" ht="25.5" x14ac:dyDescent="0.2">
      <c r="A661" s="27" t="s">
        <v>22</v>
      </c>
      <c r="B661" s="9" t="s">
        <v>1367</v>
      </c>
      <c r="C661" s="6" t="s">
        <v>24</v>
      </c>
      <c r="D661" s="10" t="s">
        <v>1368</v>
      </c>
      <c r="E661" s="11" t="s">
        <v>129</v>
      </c>
      <c r="F661" s="28">
        <v>109.92370137229967</v>
      </c>
      <c r="G661" s="53"/>
      <c r="H661" s="30">
        <v>135.6</v>
      </c>
      <c r="I661" s="31">
        <f t="shared" si="18"/>
        <v>0</v>
      </c>
    </row>
    <row r="662" spans="1:9" ht="25.5" x14ac:dyDescent="0.2">
      <c r="A662" s="27" t="s">
        <v>22</v>
      </c>
      <c r="B662" s="9" t="s">
        <v>1369</v>
      </c>
      <c r="C662" s="6" t="s">
        <v>24</v>
      </c>
      <c r="D662" s="10" t="s">
        <v>1370</v>
      </c>
      <c r="E662" s="11" t="s">
        <v>129</v>
      </c>
      <c r="F662" s="28">
        <v>1727.6233365940354</v>
      </c>
      <c r="G662" s="53"/>
      <c r="H662" s="30">
        <v>512.4</v>
      </c>
      <c r="I662" s="31">
        <f t="shared" ref="I662:I725" si="19">F662*G662</f>
        <v>0</v>
      </c>
    </row>
    <row r="663" spans="1:9" ht="25.5" x14ac:dyDescent="0.2">
      <c r="A663" s="27" t="s">
        <v>22</v>
      </c>
      <c r="B663" s="9" t="s">
        <v>1371</v>
      </c>
      <c r="C663" s="6" t="s">
        <v>24</v>
      </c>
      <c r="D663" s="10" t="s">
        <v>1372</v>
      </c>
      <c r="E663" s="11" t="s">
        <v>129</v>
      </c>
      <c r="F663" s="28">
        <v>23.687143325808538</v>
      </c>
      <c r="G663" s="53"/>
      <c r="H663" s="30">
        <v>229.2</v>
      </c>
      <c r="I663" s="31">
        <f t="shared" si="19"/>
        <v>0</v>
      </c>
    </row>
    <row r="664" spans="1:9" ht="25.5" x14ac:dyDescent="0.2">
      <c r="A664" s="27" t="s">
        <v>22</v>
      </c>
      <c r="B664" s="9" t="s">
        <v>1373</v>
      </c>
      <c r="C664" s="6" t="s">
        <v>24</v>
      </c>
      <c r="D664" s="10" t="s">
        <v>1374</v>
      </c>
      <c r="E664" s="11" t="s">
        <v>129</v>
      </c>
      <c r="F664" s="28">
        <v>440.78944890999514</v>
      </c>
      <c r="G664" s="53"/>
      <c r="H664" s="30">
        <v>480</v>
      </c>
      <c r="I664" s="31">
        <f t="shared" si="19"/>
        <v>0</v>
      </c>
    </row>
    <row r="665" spans="1:9" ht="25.5" x14ac:dyDescent="0.2">
      <c r="A665" s="27" t="s">
        <v>22</v>
      </c>
      <c r="B665" s="9" t="s">
        <v>1375</v>
      </c>
      <c r="C665" s="6" t="s">
        <v>24</v>
      </c>
      <c r="D665" s="10" t="s">
        <v>1376</v>
      </c>
      <c r="E665" s="11" t="s">
        <v>129</v>
      </c>
      <c r="F665" s="28">
        <v>50.142913793594694</v>
      </c>
      <c r="G665" s="53"/>
      <c r="H665" s="30">
        <v>327.59999999999997</v>
      </c>
      <c r="I665" s="31">
        <f t="shared" si="19"/>
        <v>0</v>
      </c>
    </row>
    <row r="666" spans="1:9" ht="25.5" x14ac:dyDescent="0.2">
      <c r="A666" s="27" t="s">
        <v>22</v>
      </c>
      <c r="B666" s="9" t="s">
        <v>1377</v>
      </c>
      <c r="C666" s="6" t="s">
        <v>24</v>
      </c>
      <c r="D666" s="10" t="s">
        <v>1378</v>
      </c>
      <c r="E666" s="11" t="s">
        <v>129</v>
      </c>
      <c r="F666" s="28">
        <v>64.60129997947783</v>
      </c>
      <c r="G666" s="53"/>
      <c r="H666" s="30">
        <v>434.4</v>
      </c>
      <c r="I666" s="31">
        <f t="shared" si="19"/>
        <v>0</v>
      </c>
    </row>
    <row r="667" spans="1:9" ht="25.5" x14ac:dyDescent="0.2">
      <c r="A667" s="27" t="s">
        <v>22</v>
      </c>
      <c r="B667" s="9" t="s">
        <v>1379</v>
      </c>
      <c r="C667" s="6" t="s">
        <v>24</v>
      </c>
      <c r="D667" s="10" t="s">
        <v>1380</v>
      </c>
      <c r="E667" s="11" t="s">
        <v>94</v>
      </c>
      <c r="F667" s="28">
        <v>6</v>
      </c>
      <c r="G667" s="53"/>
      <c r="H667" s="30">
        <v>2808</v>
      </c>
      <c r="I667" s="31">
        <f t="shared" si="19"/>
        <v>0</v>
      </c>
    </row>
    <row r="668" spans="1:9" x14ac:dyDescent="0.2">
      <c r="A668" s="27" t="s">
        <v>22</v>
      </c>
      <c r="B668" s="9" t="s">
        <v>1382</v>
      </c>
      <c r="C668" s="6" t="s">
        <v>24</v>
      </c>
      <c r="D668" s="10" t="s">
        <v>1383</v>
      </c>
      <c r="E668" s="11" t="s">
        <v>94</v>
      </c>
      <c r="F668" s="28">
        <v>8</v>
      </c>
      <c r="G668" s="53"/>
      <c r="H668" s="30">
        <v>968.4</v>
      </c>
      <c r="I668" s="31">
        <f t="shared" si="19"/>
        <v>0</v>
      </c>
    </row>
    <row r="669" spans="1:9" ht="25.5" x14ac:dyDescent="0.2">
      <c r="A669" s="27" t="s">
        <v>22</v>
      </c>
      <c r="B669" s="9" t="s">
        <v>1385</v>
      </c>
      <c r="C669" s="6" t="s">
        <v>24</v>
      </c>
      <c r="D669" s="10" t="s">
        <v>1386</v>
      </c>
      <c r="E669" s="11" t="s">
        <v>94</v>
      </c>
      <c r="F669" s="28">
        <v>3</v>
      </c>
      <c r="G669" s="53"/>
      <c r="H669" s="30">
        <v>20280</v>
      </c>
      <c r="I669" s="31">
        <f t="shared" si="19"/>
        <v>0</v>
      </c>
    </row>
    <row r="670" spans="1:9" ht="25.5" x14ac:dyDescent="0.2">
      <c r="A670" s="27" t="s">
        <v>22</v>
      </c>
      <c r="B670" s="9" t="s">
        <v>1388</v>
      </c>
      <c r="C670" s="6" t="s">
        <v>24</v>
      </c>
      <c r="D670" s="10" t="s">
        <v>1389</v>
      </c>
      <c r="E670" s="11" t="s">
        <v>94</v>
      </c>
      <c r="F670" s="28">
        <v>3</v>
      </c>
      <c r="G670" s="53"/>
      <c r="H670" s="30">
        <v>1680</v>
      </c>
      <c r="I670" s="31">
        <f t="shared" si="19"/>
        <v>0</v>
      </c>
    </row>
    <row r="671" spans="1:9" x14ac:dyDescent="0.2">
      <c r="A671" s="27" t="s">
        <v>22</v>
      </c>
      <c r="B671" s="9" t="s">
        <v>1391</v>
      </c>
      <c r="C671" s="6" t="s">
        <v>24</v>
      </c>
      <c r="D671" s="10" t="s">
        <v>1392</v>
      </c>
      <c r="E671" s="11" t="s">
        <v>94</v>
      </c>
      <c r="F671" s="28">
        <v>3</v>
      </c>
      <c r="G671" s="53"/>
      <c r="H671" s="30">
        <v>856.8</v>
      </c>
      <c r="I671" s="31">
        <f t="shared" si="19"/>
        <v>0</v>
      </c>
    </row>
    <row r="672" spans="1:9" x14ac:dyDescent="0.2">
      <c r="A672" s="27" t="s">
        <v>22</v>
      </c>
      <c r="B672" s="9" t="s">
        <v>1394</v>
      </c>
      <c r="C672" s="6" t="s">
        <v>24</v>
      </c>
      <c r="D672" s="10" t="s">
        <v>1395</v>
      </c>
      <c r="E672" s="11" t="s">
        <v>1332</v>
      </c>
      <c r="F672" s="28">
        <v>4</v>
      </c>
      <c r="G672" s="53"/>
      <c r="H672" s="30">
        <v>247.2</v>
      </c>
      <c r="I672" s="31">
        <f t="shared" si="19"/>
        <v>0</v>
      </c>
    </row>
    <row r="673" spans="1:9" ht="25.5" x14ac:dyDescent="0.2">
      <c r="A673" s="27" t="s">
        <v>22</v>
      </c>
      <c r="B673" s="9" t="s">
        <v>1397</v>
      </c>
      <c r="C673" s="6" t="s">
        <v>24</v>
      </c>
      <c r="D673" s="10" t="s">
        <v>1398</v>
      </c>
      <c r="E673" s="11" t="s">
        <v>94</v>
      </c>
      <c r="F673" s="28">
        <v>1</v>
      </c>
      <c r="G673" s="53"/>
      <c r="H673" s="30">
        <v>25200</v>
      </c>
      <c r="I673" s="31">
        <f t="shared" si="19"/>
        <v>0</v>
      </c>
    </row>
    <row r="674" spans="1:9" ht="25.5" x14ac:dyDescent="0.2">
      <c r="A674" s="27" t="s">
        <v>22</v>
      </c>
      <c r="B674" s="9" t="s">
        <v>1399</v>
      </c>
      <c r="C674" s="6" t="s">
        <v>24</v>
      </c>
      <c r="D674" s="10" t="s">
        <v>1400</v>
      </c>
      <c r="E674" s="11" t="s">
        <v>94</v>
      </c>
      <c r="F674" s="28">
        <v>2</v>
      </c>
      <c r="G674" s="53"/>
      <c r="H674" s="30">
        <v>3432</v>
      </c>
      <c r="I674" s="31">
        <f t="shared" si="19"/>
        <v>0</v>
      </c>
    </row>
    <row r="675" spans="1:9" x14ac:dyDescent="0.2">
      <c r="A675" s="27" t="s">
        <v>22</v>
      </c>
      <c r="B675" s="9" t="s">
        <v>1401</v>
      </c>
      <c r="C675" s="6" t="s">
        <v>24</v>
      </c>
      <c r="D675" s="10" t="s">
        <v>1402</v>
      </c>
      <c r="E675" s="11" t="s">
        <v>94</v>
      </c>
      <c r="F675" s="28">
        <v>1</v>
      </c>
      <c r="G675" s="53"/>
      <c r="H675" s="30">
        <v>1536</v>
      </c>
      <c r="I675" s="31">
        <f t="shared" si="19"/>
        <v>0</v>
      </c>
    </row>
    <row r="676" spans="1:9" ht="25.5" x14ac:dyDescent="0.2">
      <c r="A676" s="27" t="s">
        <v>22</v>
      </c>
      <c r="B676" s="9" t="s">
        <v>1403</v>
      </c>
      <c r="C676" s="6" t="s">
        <v>24</v>
      </c>
      <c r="D676" s="10" t="s">
        <v>1404</v>
      </c>
      <c r="E676" s="11" t="s">
        <v>1332</v>
      </c>
      <c r="F676" s="28">
        <v>2</v>
      </c>
      <c r="G676" s="53"/>
      <c r="H676" s="30">
        <v>327.59999999999997</v>
      </c>
      <c r="I676" s="31">
        <f t="shared" si="19"/>
        <v>0</v>
      </c>
    </row>
    <row r="677" spans="1:9" x14ac:dyDescent="0.2">
      <c r="A677" s="27" t="s">
        <v>22</v>
      </c>
      <c r="B677" s="9" t="s">
        <v>1405</v>
      </c>
      <c r="C677" s="6" t="s">
        <v>24</v>
      </c>
      <c r="D677" s="10" t="s">
        <v>1406</v>
      </c>
      <c r="E677" s="11" t="s">
        <v>94</v>
      </c>
      <c r="F677" s="28">
        <v>4</v>
      </c>
      <c r="G677" s="53"/>
      <c r="H677" s="30">
        <v>3048</v>
      </c>
      <c r="I677" s="31">
        <f t="shared" si="19"/>
        <v>0</v>
      </c>
    </row>
    <row r="678" spans="1:9" ht="25.5" x14ac:dyDescent="0.2">
      <c r="A678" s="27" t="s">
        <v>22</v>
      </c>
      <c r="B678" s="9" t="s">
        <v>1408</v>
      </c>
      <c r="C678" s="6" t="s">
        <v>24</v>
      </c>
      <c r="D678" s="10" t="s">
        <v>1409</v>
      </c>
      <c r="E678" s="11" t="s">
        <v>94</v>
      </c>
      <c r="F678" s="28">
        <v>3</v>
      </c>
      <c r="G678" s="53"/>
      <c r="H678" s="30">
        <v>339.59999999999997</v>
      </c>
      <c r="I678" s="31">
        <f t="shared" si="19"/>
        <v>0</v>
      </c>
    </row>
    <row r="679" spans="1:9" x14ac:dyDescent="0.2">
      <c r="A679" s="27" t="s">
        <v>22</v>
      </c>
      <c r="B679" s="9" t="s">
        <v>1411</v>
      </c>
      <c r="C679" s="6" t="s">
        <v>24</v>
      </c>
      <c r="D679" s="10" t="s">
        <v>1412</v>
      </c>
      <c r="E679" s="11" t="s">
        <v>94</v>
      </c>
      <c r="F679" s="28">
        <v>1</v>
      </c>
      <c r="G679" s="53"/>
      <c r="H679" s="30">
        <v>178.79999999999998</v>
      </c>
      <c r="I679" s="31">
        <f t="shared" si="19"/>
        <v>0</v>
      </c>
    </row>
    <row r="680" spans="1:9" x14ac:dyDescent="0.2">
      <c r="A680" s="27" t="s">
        <v>22</v>
      </c>
      <c r="B680" s="9" t="s">
        <v>1413</v>
      </c>
      <c r="C680" s="6" t="s">
        <v>24</v>
      </c>
      <c r="D680" s="10" t="s">
        <v>1414</v>
      </c>
      <c r="E680" s="11" t="s">
        <v>1332</v>
      </c>
      <c r="F680" s="28">
        <v>6</v>
      </c>
      <c r="G680" s="53"/>
      <c r="H680" s="30">
        <v>20.76</v>
      </c>
      <c r="I680" s="31">
        <f t="shared" si="19"/>
        <v>0</v>
      </c>
    </row>
    <row r="681" spans="1:9" x14ac:dyDescent="0.2">
      <c r="A681" s="27" t="s">
        <v>22</v>
      </c>
      <c r="B681" s="9" t="s">
        <v>1415</v>
      </c>
      <c r="C681" s="6" t="s">
        <v>24</v>
      </c>
      <c r="D681" s="10" t="s">
        <v>1416</v>
      </c>
      <c r="E681" s="11" t="s">
        <v>26</v>
      </c>
      <c r="F681" s="28">
        <v>1.6919388089863241</v>
      </c>
      <c r="G681" s="53"/>
      <c r="H681" s="30">
        <v>32280</v>
      </c>
      <c r="I681" s="31">
        <f t="shared" si="19"/>
        <v>0</v>
      </c>
    </row>
    <row r="682" spans="1:9" ht="25.5" x14ac:dyDescent="0.2">
      <c r="A682" s="27" t="s">
        <v>22</v>
      </c>
      <c r="B682" s="9" t="s">
        <v>1418</v>
      </c>
      <c r="C682" s="6" t="s">
        <v>24</v>
      </c>
      <c r="D682" s="10" t="s">
        <v>1419</v>
      </c>
      <c r="E682" s="11" t="s">
        <v>205</v>
      </c>
      <c r="F682" s="28">
        <v>9.7736019713967881</v>
      </c>
      <c r="G682" s="53"/>
      <c r="H682" s="30">
        <v>334.8</v>
      </c>
      <c r="I682" s="31">
        <f t="shared" si="19"/>
        <v>0</v>
      </c>
    </row>
    <row r="683" spans="1:9" ht="25.5" x14ac:dyDescent="0.2">
      <c r="A683" s="27" t="s">
        <v>22</v>
      </c>
      <c r="B683" s="9" t="s">
        <v>1421</v>
      </c>
      <c r="C683" s="6" t="s">
        <v>24</v>
      </c>
      <c r="D683" s="10" t="s">
        <v>1422</v>
      </c>
      <c r="E683" s="11" t="s">
        <v>205</v>
      </c>
      <c r="F683" s="28">
        <v>14.660402957095183</v>
      </c>
      <c r="G683" s="53"/>
      <c r="H683" s="30">
        <v>384</v>
      </c>
      <c r="I683" s="31">
        <f t="shared" si="19"/>
        <v>0</v>
      </c>
    </row>
    <row r="684" spans="1:9" ht="25.5" x14ac:dyDescent="0.2">
      <c r="A684" s="27" t="s">
        <v>22</v>
      </c>
      <c r="B684" s="9" t="s">
        <v>1423</v>
      </c>
      <c r="C684" s="6" t="s">
        <v>24</v>
      </c>
      <c r="D684" s="10" t="s">
        <v>1424</v>
      </c>
      <c r="E684" s="11" t="s">
        <v>205</v>
      </c>
      <c r="F684" s="28">
        <v>62.755548551492744</v>
      </c>
      <c r="G684" s="53"/>
      <c r="H684" s="30">
        <v>512.4</v>
      </c>
      <c r="I684" s="31">
        <f t="shared" si="19"/>
        <v>0</v>
      </c>
    </row>
    <row r="685" spans="1:9" ht="25.5" x14ac:dyDescent="0.2">
      <c r="A685" s="27" t="s">
        <v>22</v>
      </c>
      <c r="B685" s="9" t="s">
        <v>1425</v>
      </c>
      <c r="C685" s="6" t="s">
        <v>24</v>
      </c>
      <c r="D685" s="10" t="s">
        <v>1426</v>
      </c>
      <c r="E685" s="11" t="s">
        <v>205</v>
      </c>
      <c r="F685" s="28">
        <v>82.39146461887492</v>
      </c>
      <c r="G685" s="53"/>
      <c r="H685" s="30">
        <v>535.19999999999993</v>
      </c>
      <c r="I685" s="31">
        <f t="shared" si="19"/>
        <v>0</v>
      </c>
    </row>
    <row r="686" spans="1:9" x14ac:dyDescent="0.2">
      <c r="A686" s="27" t="s">
        <v>22</v>
      </c>
      <c r="B686" s="9" t="s">
        <v>1427</v>
      </c>
      <c r="C686" s="6" t="s">
        <v>24</v>
      </c>
      <c r="D686" s="10" t="s">
        <v>1428</v>
      </c>
      <c r="E686" s="11" t="s">
        <v>205</v>
      </c>
      <c r="F686" s="28">
        <v>8.3058814259328635</v>
      </c>
      <c r="G686" s="53"/>
      <c r="H686" s="30">
        <v>1002</v>
      </c>
      <c r="I686" s="31">
        <f t="shared" si="19"/>
        <v>0</v>
      </c>
    </row>
    <row r="687" spans="1:9" ht="25.5" x14ac:dyDescent="0.2">
      <c r="A687" s="27" t="s">
        <v>22</v>
      </c>
      <c r="B687" s="9" t="s">
        <v>1429</v>
      </c>
      <c r="C687" s="6" t="s">
        <v>24</v>
      </c>
      <c r="D687" s="10" t="s">
        <v>1430</v>
      </c>
      <c r="E687" s="11" t="s">
        <v>205</v>
      </c>
      <c r="F687" s="28">
        <v>10.151632853917944</v>
      </c>
      <c r="G687" s="53"/>
      <c r="H687" s="30">
        <v>2388</v>
      </c>
      <c r="I687" s="31">
        <f t="shared" si="19"/>
        <v>0</v>
      </c>
    </row>
    <row r="688" spans="1:9" ht="25.5" x14ac:dyDescent="0.2">
      <c r="A688" s="27" t="s">
        <v>22</v>
      </c>
      <c r="B688" s="9" t="s">
        <v>1432</v>
      </c>
      <c r="C688" s="6" t="s">
        <v>24</v>
      </c>
      <c r="D688" s="10" t="s">
        <v>1433</v>
      </c>
      <c r="E688" s="11" t="s">
        <v>205</v>
      </c>
      <c r="F688" s="28">
        <v>9.2287571399254045</v>
      </c>
      <c r="G688" s="53"/>
      <c r="H688" s="30">
        <v>2556</v>
      </c>
      <c r="I688" s="31">
        <f t="shared" si="19"/>
        <v>0</v>
      </c>
    </row>
    <row r="689" spans="1:9" ht="25.5" x14ac:dyDescent="0.2">
      <c r="A689" s="27" t="s">
        <v>22</v>
      </c>
      <c r="B689" s="9" t="s">
        <v>1434</v>
      </c>
      <c r="C689" s="6" t="s">
        <v>24</v>
      </c>
      <c r="D689" s="10" t="s">
        <v>1435</v>
      </c>
      <c r="E689" s="11" t="s">
        <v>205</v>
      </c>
      <c r="F689" s="28">
        <v>3.9991280939676748</v>
      </c>
      <c r="G689" s="53"/>
      <c r="H689" s="30">
        <v>2796</v>
      </c>
      <c r="I689" s="31">
        <f t="shared" si="19"/>
        <v>0</v>
      </c>
    </row>
    <row r="690" spans="1:9" ht="25.5" x14ac:dyDescent="0.2">
      <c r="A690" s="27" t="s">
        <v>22</v>
      </c>
      <c r="B690" s="9" t="s">
        <v>1436</v>
      </c>
      <c r="C690" s="6" t="s">
        <v>24</v>
      </c>
      <c r="D690" s="10" t="s">
        <v>1437</v>
      </c>
      <c r="E690" s="11" t="s">
        <v>205</v>
      </c>
      <c r="F690" s="28">
        <v>3.6915028559701617</v>
      </c>
      <c r="G690" s="53"/>
      <c r="H690" s="30">
        <v>3000</v>
      </c>
      <c r="I690" s="31">
        <f t="shared" si="19"/>
        <v>0</v>
      </c>
    </row>
    <row r="691" spans="1:9" x14ac:dyDescent="0.2">
      <c r="A691" s="27" t="s">
        <v>22</v>
      </c>
      <c r="B691" s="9" t="s">
        <v>1438</v>
      </c>
      <c r="C691" s="6" t="s">
        <v>24</v>
      </c>
      <c r="D691" s="10" t="s">
        <v>1439</v>
      </c>
      <c r="E691" s="11" t="s">
        <v>205</v>
      </c>
      <c r="F691" s="28">
        <v>16.30413761386821</v>
      </c>
      <c r="G691" s="53"/>
      <c r="H691" s="30">
        <v>832.8</v>
      </c>
      <c r="I691" s="31">
        <f t="shared" si="19"/>
        <v>0</v>
      </c>
    </row>
    <row r="692" spans="1:9" x14ac:dyDescent="0.2">
      <c r="A692" s="27" t="s">
        <v>22</v>
      </c>
      <c r="B692" s="9" t="s">
        <v>1441</v>
      </c>
      <c r="C692" s="6" t="s">
        <v>24</v>
      </c>
      <c r="D692" s="10" t="s">
        <v>1442</v>
      </c>
      <c r="E692" s="11" t="s">
        <v>205</v>
      </c>
      <c r="F692" s="28">
        <v>101.20870330118193</v>
      </c>
      <c r="G692" s="53"/>
      <c r="H692" s="30">
        <v>516</v>
      </c>
      <c r="I692" s="31">
        <f t="shared" si="19"/>
        <v>0</v>
      </c>
    </row>
    <row r="693" spans="1:9" x14ac:dyDescent="0.2">
      <c r="A693" s="27" t="s">
        <v>22</v>
      </c>
      <c r="B693" s="9" t="s">
        <v>1444</v>
      </c>
      <c r="C693" s="6" t="s">
        <v>24</v>
      </c>
      <c r="D693" s="10" t="s">
        <v>1445</v>
      </c>
      <c r="E693" s="11" t="s">
        <v>205</v>
      </c>
      <c r="F693" s="28">
        <v>69.892454073035054</v>
      </c>
      <c r="G693" s="53"/>
      <c r="H693" s="30">
        <v>598.79999999999995</v>
      </c>
      <c r="I693" s="31">
        <f t="shared" si="19"/>
        <v>0</v>
      </c>
    </row>
    <row r="694" spans="1:9" x14ac:dyDescent="0.2">
      <c r="A694" s="27" t="s">
        <v>22</v>
      </c>
      <c r="B694" s="9" t="s">
        <v>1446</v>
      </c>
      <c r="C694" s="6" t="s">
        <v>24</v>
      </c>
      <c r="D694" s="10" t="s">
        <v>1447</v>
      </c>
      <c r="E694" s="11" t="s">
        <v>205</v>
      </c>
      <c r="F694" s="28">
        <v>129.20259995895566</v>
      </c>
      <c r="G694" s="53"/>
      <c r="H694" s="30">
        <v>331.2</v>
      </c>
      <c r="I694" s="31">
        <f t="shared" si="19"/>
        <v>0</v>
      </c>
    </row>
    <row r="695" spans="1:9" x14ac:dyDescent="0.2">
      <c r="A695" s="27" t="s">
        <v>22</v>
      </c>
      <c r="B695" s="9" t="s">
        <v>1448</v>
      </c>
      <c r="C695" s="6" t="s">
        <v>24</v>
      </c>
      <c r="D695" s="10" t="s">
        <v>1449</v>
      </c>
      <c r="E695" s="11" t="s">
        <v>94</v>
      </c>
      <c r="F695" s="28">
        <v>1</v>
      </c>
      <c r="G695" s="53"/>
      <c r="H695" s="30">
        <v>16440</v>
      </c>
      <c r="I695" s="31">
        <f t="shared" si="19"/>
        <v>0</v>
      </c>
    </row>
    <row r="696" spans="1:9" x14ac:dyDescent="0.2">
      <c r="A696" s="27" t="s">
        <v>22</v>
      </c>
      <c r="B696" s="9" t="s">
        <v>1451</v>
      </c>
      <c r="C696" s="6" t="s">
        <v>24</v>
      </c>
      <c r="D696" s="10" t="s">
        <v>1452</v>
      </c>
      <c r="E696" s="11" t="s">
        <v>94</v>
      </c>
      <c r="F696" s="28">
        <v>4</v>
      </c>
      <c r="G696" s="53"/>
      <c r="H696" s="30">
        <v>18960</v>
      </c>
      <c r="I696" s="31">
        <f t="shared" si="19"/>
        <v>0</v>
      </c>
    </row>
    <row r="697" spans="1:9" x14ac:dyDescent="0.2">
      <c r="A697" s="27" t="s">
        <v>22</v>
      </c>
      <c r="B697" s="9" t="s">
        <v>1453</v>
      </c>
      <c r="C697" s="6" t="s">
        <v>24</v>
      </c>
      <c r="D697" s="10" t="s">
        <v>1454</v>
      </c>
      <c r="E697" s="11" t="s">
        <v>94</v>
      </c>
      <c r="F697" s="28">
        <v>3</v>
      </c>
      <c r="G697" s="53"/>
      <c r="H697" s="30">
        <v>21480</v>
      </c>
      <c r="I697" s="31">
        <f t="shared" si="19"/>
        <v>0</v>
      </c>
    </row>
    <row r="698" spans="1:9" x14ac:dyDescent="0.2">
      <c r="A698" s="27" t="s">
        <v>22</v>
      </c>
      <c r="B698" s="9" t="s">
        <v>1455</v>
      </c>
      <c r="C698" s="6" t="s">
        <v>24</v>
      </c>
      <c r="D698" s="10" t="s">
        <v>1456</v>
      </c>
      <c r="E698" s="11" t="s">
        <v>94</v>
      </c>
      <c r="F698" s="28">
        <v>9</v>
      </c>
      <c r="G698" s="53"/>
      <c r="H698" s="30">
        <v>44280</v>
      </c>
      <c r="I698" s="31">
        <f t="shared" si="19"/>
        <v>0</v>
      </c>
    </row>
    <row r="699" spans="1:9" x14ac:dyDescent="0.2">
      <c r="A699" s="27" t="s">
        <v>22</v>
      </c>
      <c r="B699" s="9" t="s">
        <v>1457</v>
      </c>
      <c r="C699" s="6" t="s">
        <v>24</v>
      </c>
      <c r="D699" s="10" t="s">
        <v>1458</v>
      </c>
      <c r="E699" s="11" t="s">
        <v>94</v>
      </c>
      <c r="F699" s="28">
        <v>5</v>
      </c>
      <c r="G699" s="53"/>
      <c r="H699" s="30">
        <v>58800</v>
      </c>
      <c r="I699" s="31">
        <f t="shared" si="19"/>
        <v>0</v>
      </c>
    </row>
    <row r="700" spans="1:9" x14ac:dyDescent="0.2">
      <c r="A700" s="27" t="s">
        <v>22</v>
      </c>
      <c r="B700" s="9" t="s">
        <v>1459</v>
      </c>
      <c r="C700" s="6" t="s">
        <v>24</v>
      </c>
      <c r="D700" s="10" t="s">
        <v>1460</v>
      </c>
      <c r="E700" s="11" t="s">
        <v>94</v>
      </c>
      <c r="F700" s="28">
        <v>4</v>
      </c>
      <c r="G700" s="53"/>
      <c r="H700" s="30">
        <v>71520</v>
      </c>
      <c r="I700" s="31">
        <f t="shared" si="19"/>
        <v>0</v>
      </c>
    </row>
    <row r="701" spans="1:9" x14ac:dyDescent="0.2">
      <c r="A701" s="27" t="s">
        <v>22</v>
      </c>
      <c r="B701" s="9" t="s">
        <v>1461</v>
      </c>
      <c r="C701" s="6" t="s">
        <v>24</v>
      </c>
      <c r="D701" s="10" t="s">
        <v>1462</v>
      </c>
      <c r="E701" s="11" t="s">
        <v>94</v>
      </c>
      <c r="F701" s="28">
        <v>2</v>
      </c>
      <c r="G701" s="53"/>
      <c r="H701" s="30">
        <v>91440</v>
      </c>
      <c r="I701" s="31">
        <f t="shared" si="19"/>
        <v>0</v>
      </c>
    </row>
    <row r="702" spans="1:9" ht="25.5" x14ac:dyDescent="0.2">
      <c r="A702" s="27" t="s">
        <v>22</v>
      </c>
      <c r="B702" s="9" t="s">
        <v>1463</v>
      </c>
      <c r="C702" s="6" t="s">
        <v>24</v>
      </c>
      <c r="D702" s="10" t="s">
        <v>1464</v>
      </c>
      <c r="E702" s="11" t="s">
        <v>94</v>
      </c>
      <c r="F702" s="28">
        <v>2</v>
      </c>
      <c r="G702" s="53"/>
      <c r="H702" s="30">
        <v>28680</v>
      </c>
      <c r="I702" s="31">
        <f t="shared" si="19"/>
        <v>0</v>
      </c>
    </row>
    <row r="703" spans="1:9" ht="25.5" x14ac:dyDescent="0.2">
      <c r="A703" s="27" t="s">
        <v>22</v>
      </c>
      <c r="B703" s="9" t="s">
        <v>1466</v>
      </c>
      <c r="C703" s="6" t="s">
        <v>24</v>
      </c>
      <c r="D703" s="10" t="s">
        <v>1467</v>
      </c>
      <c r="E703" s="11" t="s">
        <v>94</v>
      </c>
      <c r="F703" s="28">
        <v>1</v>
      </c>
      <c r="G703" s="53"/>
      <c r="H703" s="30">
        <v>32640</v>
      </c>
      <c r="I703" s="31">
        <f t="shared" si="19"/>
        <v>0</v>
      </c>
    </row>
    <row r="704" spans="1:9" ht="25.5" x14ac:dyDescent="0.2">
      <c r="A704" s="27" t="s">
        <v>22</v>
      </c>
      <c r="B704" s="9" t="s">
        <v>1468</v>
      </c>
      <c r="C704" s="6" t="s">
        <v>24</v>
      </c>
      <c r="D704" s="10" t="s">
        <v>1469</v>
      </c>
      <c r="E704" s="11" t="s">
        <v>94</v>
      </c>
      <c r="F704" s="28">
        <v>3</v>
      </c>
      <c r="G704" s="53"/>
      <c r="H704" s="30">
        <v>38880</v>
      </c>
      <c r="I704" s="31">
        <f t="shared" si="19"/>
        <v>0</v>
      </c>
    </row>
    <row r="705" spans="1:9" ht="25.5" x14ac:dyDescent="0.2">
      <c r="A705" s="27" t="s">
        <v>22</v>
      </c>
      <c r="B705" s="9" t="s">
        <v>1470</v>
      </c>
      <c r="C705" s="6" t="s">
        <v>24</v>
      </c>
      <c r="D705" s="10" t="s">
        <v>1471</v>
      </c>
      <c r="E705" s="11" t="s">
        <v>94</v>
      </c>
      <c r="F705" s="28">
        <v>2</v>
      </c>
      <c r="G705" s="53"/>
      <c r="H705" s="30">
        <v>48960</v>
      </c>
      <c r="I705" s="31">
        <f t="shared" si="19"/>
        <v>0</v>
      </c>
    </row>
    <row r="706" spans="1:9" ht="25.5" x14ac:dyDescent="0.2">
      <c r="A706" s="27" t="s">
        <v>22</v>
      </c>
      <c r="B706" s="9" t="s">
        <v>1472</v>
      </c>
      <c r="C706" s="6" t="s">
        <v>24</v>
      </c>
      <c r="D706" s="10" t="s">
        <v>1473</v>
      </c>
      <c r="E706" s="11" t="s">
        <v>94</v>
      </c>
      <c r="F706" s="28">
        <v>1</v>
      </c>
      <c r="G706" s="53"/>
      <c r="H706" s="30">
        <v>58800</v>
      </c>
      <c r="I706" s="31">
        <f t="shared" si="19"/>
        <v>0</v>
      </c>
    </row>
    <row r="707" spans="1:9" ht="25.5" x14ac:dyDescent="0.2">
      <c r="A707" s="27" t="s">
        <v>22</v>
      </c>
      <c r="B707" s="9" t="s">
        <v>1474</v>
      </c>
      <c r="C707" s="6" t="s">
        <v>24</v>
      </c>
      <c r="D707" s="10" t="s">
        <v>1475</v>
      </c>
      <c r="E707" s="11" t="s">
        <v>94</v>
      </c>
      <c r="F707" s="28">
        <v>1</v>
      </c>
      <c r="G707" s="53"/>
      <c r="H707" s="30">
        <v>65160</v>
      </c>
      <c r="I707" s="31">
        <f t="shared" si="19"/>
        <v>0</v>
      </c>
    </row>
    <row r="708" spans="1:9" x14ac:dyDescent="0.2">
      <c r="A708" s="27" t="s">
        <v>22</v>
      </c>
      <c r="B708" s="9" t="s">
        <v>1476</v>
      </c>
      <c r="C708" s="6" t="s">
        <v>24</v>
      </c>
      <c r="D708" s="10" t="s">
        <v>1477</v>
      </c>
      <c r="E708" s="11" t="s">
        <v>205</v>
      </c>
      <c r="F708" s="28">
        <v>1.3535510471890593</v>
      </c>
      <c r="G708" s="53"/>
      <c r="H708" s="30">
        <v>2928</v>
      </c>
      <c r="I708" s="31">
        <f t="shared" si="19"/>
        <v>0</v>
      </c>
    </row>
    <row r="709" spans="1:9" x14ac:dyDescent="0.2">
      <c r="A709" s="27" t="s">
        <v>22</v>
      </c>
      <c r="B709" s="9" t="s">
        <v>1479</v>
      </c>
      <c r="C709" s="6" t="s">
        <v>24</v>
      </c>
      <c r="D709" s="10" t="s">
        <v>1480</v>
      </c>
      <c r="E709" s="11" t="s">
        <v>205</v>
      </c>
      <c r="F709" s="28">
        <v>1.3535510471890593</v>
      </c>
      <c r="G709" s="53"/>
      <c r="H709" s="30">
        <v>1548</v>
      </c>
      <c r="I709" s="31">
        <f t="shared" si="19"/>
        <v>0</v>
      </c>
    </row>
    <row r="710" spans="1:9" x14ac:dyDescent="0.2">
      <c r="A710" s="27" t="s">
        <v>22</v>
      </c>
      <c r="B710" s="9" t="s">
        <v>1481</v>
      </c>
      <c r="C710" s="6" t="s">
        <v>24</v>
      </c>
      <c r="D710" s="10" t="s">
        <v>1482</v>
      </c>
      <c r="E710" s="11" t="s">
        <v>205</v>
      </c>
      <c r="F710" s="28">
        <v>8.4541657052582213</v>
      </c>
      <c r="G710" s="53"/>
      <c r="H710" s="30">
        <v>3744</v>
      </c>
      <c r="I710" s="31">
        <f t="shared" si="19"/>
        <v>0</v>
      </c>
    </row>
    <row r="711" spans="1:9" x14ac:dyDescent="0.2">
      <c r="A711" s="27" t="s">
        <v>22</v>
      </c>
      <c r="B711" s="9" t="s">
        <v>1483</v>
      </c>
      <c r="C711" s="6" t="s">
        <v>24</v>
      </c>
      <c r="D711" s="10" t="s">
        <v>1484</v>
      </c>
      <c r="E711" s="11" t="s">
        <v>205</v>
      </c>
      <c r="F711" s="28">
        <v>10.017942020681708</v>
      </c>
      <c r="G711" s="53"/>
      <c r="H711" s="30">
        <v>2556</v>
      </c>
      <c r="I711" s="31">
        <f t="shared" si="19"/>
        <v>0</v>
      </c>
    </row>
    <row r="712" spans="1:9" x14ac:dyDescent="0.2">
      <c r="A712" s="27" t="s">
        <v>22</v>
      </c>
      <c r="B712" s="9" t="s">
        <v>1485</v>
      </c>
      <c r="C712" s="6" t="s">
        <v>24</v>
      </c>
      <c r="D712" s="10" t="s">
        <v>1486</v>
      </c>
      <c r="E712" s="11" t="s">
        <v>205</v>
      </c>
      <c r="F712" s="28">
        <v>9.9690740108247233</v>
      </c>
      <c r="G712" s="53"/>
      <c r="H712" s="30">
        <v>4644</v>
      </c>
      <c r="I712" s="31">
        <f t="shared" si="19"/>
        <v>0</v>
      </c>
    </row>
    <row r="713" spans="1:9" x14ac:dyDescent="0.2">
      <c r="A713" s="27" t="s">
        <v>22</v>
      </c>
      <c r="B713" s="9" t="s">
        <v>1487</v>
      </c>
      <c r="C713" s="6" t="s">
        <v>24</v>
      </c>
      <c r="D713" s="10" t="s">
        <v>1488</v>
      </c>
      <c r="E713" s="11" t="s">
        <v>205</v>
      </c>
      <c r="F713" s="28">
        <v>10.750962168536468</v>
      </c>
      <c r="G713" s="53"/>
      <c r="H713" s="30">
        <v>3624</v>
      </c>
      <c r="I713" s="31">
        <f t="shared" si="19"/>
        <v>0</v>
      </c>
    </row>
    <row r="714" spans="1:9" x14ac:dyDescent="0.2">
      <c r="A714" s="27" t="s">
        <v>22</v>
      </c>
      <c r="B714" s="9" t="s">
        <v>1489</v>
      </c>
      <c r="C714" s="6" t="s">
        <v>24</v>
      </c>
      <c r="D714" s="10" t="s">
        <v>1490</v>
      </c>
      <c r="E714" s="11" t="s">
        <v>205</v>
      </c>
      <c r="F714" s="28">
        <v>25.362497115774666</v>
      </c>
      <c r="G714" s="53"/>
      <c r="H714" s="30">
        <v>6024</v>
      </c>
      <c r="I714" s="31">
        <f t="shared" si="19"/>
        <v>0</v>
      </c>
    </row>
    <row r="715" spans="1:9" x14ac:dyDescent="0.2">
      <c r="A715" s="27" t="s">
        <v>22</v>
      </c>
      <c r="B715" s="9" t="s">
        <v>1491</v>
      </c>
      <c r="C715" s="6" t="s">
        <v>24</v>
      </c>
      <c r="D715" s="10" t="s">
        <v>1492</v>
      </c>
      <c r="E715" s="11" t="s">
        <v>205</v>
      </c>
      <c r="F715" s="28">
        <v>40.707052210867623</v>
      </c>
      <c r="G715" s="53"/>
      <c r="H715" s="30">
        <v>4236</v>
      </c>
      <c r="I715" s="31">
        <f t="shared" si="19"/>
        <v>0</v>
      </c>
    </row>
    <row r="716" spans="1:9" x14ac:dyDescent="0.2">
      <c r="A716" s="27" t="s">
        <v>22</v>
      </c>
      <c r="B716" s="9" t="s">
        <v>1493</v>
      </c>
      <c r="C716" s="6" t="s">
        <v>24</v>
      </c>
      <c r="D716" s="10" t="s">
        <v>1494</v>
      </c>
      <c r="E716" s="11" t="s">
        <v>205</v>
      </c>
      <c r="F716" s="28">
        <v>13.878514799383439</v>
      </c>
      <c r="G716" s="53"/>
      <c r="H716" s="30">
        <v>9792</v>
      </c>
      <c r="I716" s="31">
        <f t="shared" si="19"/>
        <v>0</v>
      </c>
    </row>
    <row r="717" spans="1:9" x14ac:dyDescent="0.2">
      <c r="A717" s="27" t="s">
        <v>22</v>
      </c>
      <c r="B717" s="9" t="s">
        <v>1495</v>
      </c>
      <c r="C717" s="6" t="s">
        <v>24</v>
      </c>
      <c r="D717" s="10" t="s">
        <v>1496</v>
      </c>
      <c r="E717" s="11" t="s">
        <v>205</v>
      </c>
      <c r="F717" s="28">
        <v>22.764267611815995</v>
      </c>
      <c r="G717" s="53"/>
      <c r="H717" s="30">
        <v>7152</v>
      </c>
      <c r="I717" s="31">
        <f t="shared" si="19"/>
        <v>0</v>
      </c>
    </row>
    <row r="718" spans="1:9" x14ac:dyDescent="0.2">
      <c r="A718" s="27" t="s">
        <v>22</v>
      </c>
      <c r="B718" s="9" t="s">
        <v>1497</v>
      </c>
      <c r="C718" s="6" t="s">
        <v>24</v>
      </c>
      <c r="D718" s="10" t="s">
        <v>1498</v>
      </c>
      <c r="E718" s="11" t="s">
        <v>205</v>
      </c>
      <c r="F718" s="28">
        <v>9.7736019713967881</v>
      </c>
      <c r="G718" s="53"/>
      <c r="H718" s="30">
        <v>13080</v>
      </c>
      <c r="I718" s="31">
        <f t="shared" si="19"/>
        <v>0</v>
      </c>
    </row>
    <row r="719" spans="1:9" x14ac:dyDescent="0.2">
      <c r="A719" s="27" t="s">
        <v>22</v>
      </c>
      <c r="B719" s="9" t="s">
        <v>1499</v>
      </c>
      <c r="C719" s="6" t="s">
        <v>24</v>
      </c>
      <c r="D719" s="10" t="s">
        <v>1500</v>
      </c>
      <c r="E719" s="11" t="s">
        <v>205</v>
      </c>
      <c r="F719" s="28">
        <v>13.843135709888106</v>
      </c>
      <c r="G719" s="53"/>
      <c r="H719" s="30">
        <v>9252</v>
      </c>
      <c r="I719" s="31">
        <f t="shared" si="19"/>
        <v>0</v>
      </c>
    </row>
    <row r="720" spans="1:9" x14ac:dyDescent="0.2">
      <c r="A720" s="27" t="s">
        <v>22</v>
      </c>
      <c r="B720" s="9" t="s">
        <v>1501</v>
      </c>
      <c r="C720" s="6" t="s">
        <v>24</v>
      </c>
      <c r="D720" s="10" t="s">
        <v>1502</v>
      </c>
      <c r="E720" s="11" t="s">
        <v>205</v>
      </c>
      <c r="F720" s="28">
        <v>1.9547203942793576</v>
      </c>
      <c r="G720" s="53"/>
      <c r="H720" s="30">
        <v>19320</v>
      </c>
      <c r="I720" s="31">
        <f t="shared" si="19"/>
        <v>0</v>
      </c>
    </row>
    <row r="721" spans="1:9" x14ac:dyDescent="0.2">
      <c r="A721" s="27" t="s">
        <v>22</v>
      </c>
      <c r="B721" s="9" t="s">
        <v>1503</v>
      </c>
      <c r="C721" s="6" t="s">
        <v>24</v>
      </c>
      <c r="D721" s="10" t="s">
        <v>1504</v>
      </c>
      <c r="E721" s="11" t="s">
        <v>205</v>
      </c>
      <c r="F721" s="28">
        <v>5.8641611828380729</v>
      </c>
      <c r="G721" s="53"/>
      <c r="H721" s="30">
        <v>15360</v>
      </c>
      <c r="I721" s="31">
        <f t="shared" si="19"/>
        <v>0</v>
      </c>
    </row>
    <row r="722" spans="1:9" x14ac:dyDescent="0.2">
      <c r="A722" s="27" t="s">
        <v>22</v>
      </c>
      <c r="B722" s="9" t="s">
        <v>1505</v>
      </c>
      <c r="C722" s="6" t="s">
        <v>24</v>
      </c>
      <c r="D722" s="10" t="s">
        <v>1506</v>
      </c>
      <c r="E722" s="11" t="s">
        <v>205</v>
      </c>
      <c r="F722" s="28">
        <v>1.2305009519900538</v>
      </c>
      <c r="G722" s="53"/>
      <c r="H722" s="30">
        <v>37920</v>
      </c>
      <c r="I722" s="31">
        <f t="shared" si="19"/>
        <v>0</v>
      </c>
    </row>
    <row r="723" spans="1:9" x14ac:dyDescent="0.2">
      <c r="A723" s="27" t="s">
        <v>22</v>
      </c>
      <c r="B723" s="9" t="s">
        <v>1508</v>
      </c>
      <c r="C723" s="6" t="s">
        <v>24</v>
      </c>
      <c r="D723" s="10" t="s">
        <v>1509</v>
      </c>
      <c r="E723" s="11" t="s">
        <v>205</v>
      </c>
      <c r="F723" s="28">
        <v>1.5381261899875673</v>
      </c>
      <c r="G723" s="53"/>
      <c r="H723" s="30">
        <v>44520</v>
      </c>
      <c r="I723" s="31">
        <f t="shared" si="19"/>
        <v>0</v>
      </c>
    </row>
    <row r="724" spans="1:9" x14ac:dyDescent="0.2">
      <c r="A724" s="27" t="s">
        <v>22</v>
      </c>
      <c r="B724" s="9" t="s">
        <v>1510</v>
      </c>
      <c r="C724" s="6" t="s">
        <v>24</v>
      </c>
      <c r="D724" s="10" t="s">
        <v>1511</v>
      </c>
      <c r="E724" s="11" t="s">
        <v>205</v>
      </c>
      <c r="F724" s="28">
        <v>1.4766011423880645</v>
      </c>
      <c r="G724" s="53"/>
      <c r="H724" s="30">
        <v>51240</v>
      </c>
      <c r="I724" s="31">
        <f t="shared" si="19"/>
        <v>0</v>
      </c>
    </row>
    <row r="725" spans="1:9" x14ac:dyDescent="0.2">
      <c r="A725" s="27" t="s">
        <v>22</v>
      </c>
      <c r="B725" s="9" t="s">
        <v>1512</v>
      </c>
      <c r="C725" s="6" t="s">
        <v>24</v>
      </c>
      <c r="D725" s="10" t="s">
        <v>1513</v>
      </c>
      <c r="E725" s="11" t="s">
        <v>26</v>
      </c>
      <c r="F725" s="28">
        <v>1.2612634757898051</v>
      </c>
      <c r="G725" s="53"/>
      <c r="H725" s="30">
        <v>4560</v>
      </c>
      <c r="I725" s="31">
        <f t="shared" si="19"/>
        <v>0</v>
      </c>
    </row>
    <row r="726" spans="1:9" x14ac:dyDescent="0.2">
      <c r="A726" s="27" t="s">
        <v>22</v>
      </c>
      <c r="B726" s="9" t="s">
        <v>1515</v>
      </c>
      <c r="C726" s="6" t="s">
        <v>24</v>
      </c>
      <c r="D726" s="10" t="s">
        <v>1516</v>
      </c>
      <c r="E726" s="11" t="s">
        <v>94</v>
      </c>
      <c r="F726" s="28">
        <v>1</v>
      </c>
      <c r="G726" s="53"/>
      <c r="H726" s="30">
        <v>16080</v>
      </c>
      <c r="I726" s="31">
        <f t="shared" ref="I726:I739" si="20">F726*G726</f>
        <v>0</v>
      </c>
    </row>
    <row r="727" spans="1:9" x14ac:dyDescent="0.2">
      <c r="A727" s="27" t="s">
        <v>22</v>
      </c>
      <c r="B727" s="9" t="s">
        <v>1518</v>
      </c>
      <c r="C727" s="6" t="s">
        <v>24</v>
      </c>
      <c r="D727" s="10" t="s">
        <v>1519</v>
      </c>
      <c r="E727" s="11" t="s">
        <v>94</v>
      </c>
      <c r="F727" s="28">
        <v>2</v>
      </c>
      <c r="G727" s="53"/>
      <c r="H727" s="30">
        <v>18480</v>
      </c>
      <c r="I727" s="31">
        <f t="shared" si="20"/>
        <v>0</v>
      </c>
    </row>
    <row r="728" spans="1:9" x14ac:dyDescent="0.2">
      <c r="A728" s="27" t="s">
        <v>22</v>
      </c>
      <c r="B728" s="9" t="s">
        <v>1520</v>
      </c>
      <c r="C728" s="6" t="s">
        <v>24</v>
      </c>
      <c r="D728" s="10" t="s">
        <v>1521</v>
      </c>
      <c r="E728" s="11" t="s">
        <v>94</v>
      </c>
      <c r="F728" s="28">
        <v>2</v>
      </c>
      <c r="G728" s="53"/>
      <c r="H728" s="30">
        <v>20880</v>
      </c>
      <c r="I728" s="31">
        <f t="shared" si="20"/>
        <v>0</v>
      </c>
    </row>
    <row r="729" spans="1:9" x14ac:dyDescent="0.2">
      <c r="A729" s="27" t="s">
        <v>22</v>
      </c>
      <c r="B729" s="9" t="s">
        <v>1522</v>
      </c>
      <c r="C729" s="6" t="s">
        <v>24</v>
      </c>
      <c r="D729" s="10" t="s">
        <v>1523</v>
      </c>
      <c r="E729" s="11" t="s">
        <v>94</v>
      </c>
      <c r="F729" s="28">
        <v>12</v>
      </c>
      <c r="G729" s="53"/>
      <c r="H729" s="30">
        <v>32640</v>
      </c>
      <c r="I729" s="31">
        <f t="shared" si="20"/>
        <v>0</v>
      </c>
    </row>
    <row r="730" spans="1:9" x14ac:dyDescent="0.2">
      <c r="A730" s="27" t="s">
        <v>22</v>
      </c>
      <c r="B730" s="9" t="s">
        <v>1524</v>
      </c>
      <c r="C730" s="6" t="s">
        <v>24</v>
      </c>
      <c r="D730" s="10" t="s">
        <v>1525</v>
      </c>
      <c r="E730" s="11" t="s">
        <v>94</v>
      </c>
      <c r="F730" s="28">
        <v>8</v>
      </c>
      <c r="G730" s="53"/>
      <c r="H730" s="30">
        <v>40200</v>
      </c>
      <c r="I730" s="31">
        <f t="shared" si="20"/>
        <v>0</v>
      </c>
    </row>
    <row r="731" spans="1:9" x14ac:dyDescent="0.2">
      <c r="A731" s="27" t="s">
        <v>22</v>
      </c>
      <c r="B731" s="9" t="s">
        <v>1526</v>
      </c>
      <c r="C731" s="6" t="s">
        <v>24</v>
      </c>
      <c r="D731" s="10" t="s">
        <v>1527</v>
      </c>
      <c r="E731" s="11" t="s">
        <v>94</v>
      </c>
      <c r="F731" s="28">
        <v>4</v>
      </c>
      <c r="G731" s="53"/>
      <c r="H731" s="30">
        <v>51960</v>
      </c>
      <c r="I731" s="31">
        <f t="shared" si="20"/>
        <v>0</v>
      </c>
    </row>
    <row r="732" spans="1:9" ht="12.75" customHeight="1" x14ac:dyDescent="0.2">
      <c r="A732" s="2" t="s">
        <v>20</v>
      </c>
      <c r="B732" s="9" t="s">
        <v>1528</v>
      </c>
      <c r="C732" s="6" t="s">
        <v>24</v>
      </c>
      <c r="D732" s="10" t="s">
        <v>1529</v>
      </c>
      <c r="E732" s="11" t="s">
        <v>94</v>
      </c>
      <c r="F732" s="28">
        <v>2</v>
      </c>
      <c r="G732" s="56"/>
      <c r="H732" s="44">
        <v>76440</v>
      </c>
      <c r="I732" s="31">
        <f t="shared" si="20"/>
        <v>0</v>
      </c>
    </row>
    <row r="733" spans="1:9" x14ac:dyDescent="0.2">
      <c r="A733" s="27" t="s">
        <v>22</v>
      </c>
      <c r="B733" s="9" t="s">
        <v>1530</v>
      </c>
      <c r="C733" s="6" t="s">
        <v>24</v>
      </c>
      <c r="D733" s="10" t="s">
        <v>1531</v>
      </c>
      <c r="E733" s="11" t="s">
        <v>205</v>
      </c>
      <c r="F733" s="28">
        <v>956.71449017226689</v>
      </c>
      <c r="G733" s="53"/>
      <c r="H733" s="30">
        <v>132</v>
      </c>
      <c r="I733" s="31">
        <f t="shared" si="20"/>
        <v>0</v>
      </c>
    </row>
    <row r="734" spans="1:9" ht="12.75" customHeight="1" x14ac:dyDescent="0.2">
      <c r="A734" s="2" t="s">
        <v>20</v>
      </c>
      <c r="B734" s="9" t="s">
        <v>1533</v>
      </c>
      <c r="C734" s="6" t="s">
        <v>24</v>
      </c>
      <c r="D734" s="10" t="s">
        <v>1534</v>
      </c>
      <c r="E734" s="11" t="s">
        <v>205</v>
      </c>
      <c r="F734" s="28">
        <v>245.78654237668641</v>
      </c>
      <c r="G734" s="56"/>
      <c r="H734" s="44">
        <v>201.6</v>
      </c>
      <c r="I734" s="31">
        <f t="shared" si="20"/>
        <v>0</v>
      </c>
    </row>
    <row r="735" spans="1:9" x14ac:dyDescent="0.2">
      <c r="A735" s="27" t="s">
        <v>22</v>
      </c>
      <c r="B735" s="9" t="s">
        <v>1535</v>
      </c>
      <c r="C735" s="6" t="s">
        <v>24</v>
      </c>
      <c r="D735" s="10" t="s">
        <v>1536</v>
      </c>
      <c r="E735" s="11" t="s">
        <v>205</v>
      </c>
      <c r="F735" s="28">
        <v>31.422130338040674</v>
      </c>
      <c r="G735" s="53"/>
      <c r="H735" s="30">
        <v>267.59999999999997</v>
      </c>
      <c r="I735" s="31">
        <f t="shared" si="20"/>
        <v>0</v>
      </c>
    </row>
    <row r="736" spans="1:9" x14ac:dyDescent="0.2">
      <c r="A736" s="27" t="s">
        <v>22</v>
      </c>
      <c r="B736" s="9" t="s">
        <v>1537</v>
      </c>
      <c r="C736" s="6" t="s">
        <v>24</v>
      </c>
      <c r="D736" s="10" t="s">
        <v>1538</v>
      </c>
      <c r="E736" s="11" t="s">
        <v>205</v>
      </c>
      <c r="F736" s="28">
        <v>33.83877617972648</v>
      </c>
      <c r="G736" s="53"/>
      <c r="H736" s="30">
        <v>244.79999999999998</v>
      </c>
      <c r="I736" s="31">
        <f t="shared" si="20"/>
        <v>0</v>
      </c>
    </row>
    <row r="737" spans="1:9" x14ac:dyDescent="0.2">
      <c r="A737" s="27" t="s">
        <v>22</v>
      </c>
      <c r="B737" s="9" t="s">
        <v>1539</v>
      </c>
      <c r="C737" s="6" t="s">
        <v>24</v>
      </c>
      <c r="D737" s="10" t="s">
        <v>1540</v>
      </c>
      <c r="E737" s="11" t="s">
        <v>205</v>
      </c>
      <c r="F737" s="28">
        <v>33.223525703731454</v>
      </c>
      <c r="G737" s="53"/>
      <c r="H737" s="30">
        <v>412.8</v>
      </c>
      <c r="I737" s="31">
        <f t="shared" si="20"/>
        <v>0</v>
      </c>
    </row>
    <row r="738" spans="1:9" x14ac:dyDescent="0.2">
      <c r="A738" s="27" t="s">
        <v>22</v>
      </c>
      <c r="B738" s="9" t="s">
        <v>1541</v>
      </c>
      <c r="C738" s="6" t="s">
        <v>24</v>
      </c>
      <c r="D738" s="10" t="s">
        <v>1542</v>
      </c>
      <c r="E738" s="11" t="s">
        <v>205</v>
      </c>
      <c r="F738" s="28">
        <v>20.918516183830917</v>
      </c>
      <c r="G738" s="53"/>
      <c r="H738" s="30">
        <v>560.4</v>
      </c>
      <c r="I738" s="31">
        <f t="shared" si="20"/>
        <v>0</v>
      </c>
    </row>
    <row r="739" spans="1:9" x14ac:dyDescent="0.2">
      <c r="A739" s="27" t="s">
        <v>22</v>
      </c>
      <c r="B739" s="9" t="s">
        <v>1543</v>
      </c>
      <c r="C739" s="6" t="s">
        <v>24</v>
      </c>
      <c r="D739" s="10" t="s">
        <v>1544</v>
      </c>
      <c r="E739" s="11" t="s">
        <v>205</v>
      </c>
      <c r="F739" s="28">
        <v>27.686271419776212</v>
      </c>
      <c r="G739" s="53"/>
      <c r="H739" s="30">
        <v>399.59999999999997</v>
      </c>
      <c r="I739" s="31">
        <f t="shared" si="20"/>
        <v>0</v>
      </c>
    </row>
    <row r="740" spans="1:9" ht="12.75" customHeight="1" x14ac:dyDescent="0.2">
      <c r="A740" s="45" t="s">
        <v>22</v>
      </c>
      <c r="B740" s="35" t="s">
        <v>250</v>
      </c>
      <c r="C740" s="36"/>
      <c r="D740" s="37" t="s">
        <v>1546</v>
      </c>
      <c r="E740" s="36"/>
      <c r="F740" s="46">
        <v>0</v>
      </c>
      <c r="G740" s="57"/>
      <c r="H740" s="47"/>
      <c r="I740" s="26">
        <f>SUM(I741)</f>
        <v>0</v>
      </c>
    </row>
    <row r="741" spans="1:9" x14ac:dyDescent="0.2">
      <c r="A741" s="27" t="s">
        <v>22</v>
      </c>
      <c r="B741" s="9" t="s">
        <v>1547</v>
      </c>
      <c r="C741" s="6" t="s">
        <v>24</v>
      </c>
      <c r="D741" s="10" t="s">
        <v>1548</v>
      </c>
      <c r="E741" s="11" t="s">
        <v>205</v>
      </c>
      <c r="F741" s="28">
        <v>0.73830057119403225</v>
      </c>
      <c r="G741" s="53"/>
      <c r="H741" s="30">
        <v>36120</v>
      </c>
      <c r="I741" s="31">
        <f>F741*G741</f>
        <v>0</v>
      </c>
    </row>
    <row r="742" spans="1:9" ht="12.75" customHeight="1" x14ac:dyDescent="0.2">
      <c r="A742" s="27" t="s">
        <v>22</v>
      </c>
      <c r="B742" s="35" t="s">
        <v>258</v>
      </c>
      <c r="C742" s="36"/>
      <c r="D742" s="37" t="s">
        <v>1550</v>
      </c>
      <c r="E742" s="36"/>
      <c r="F742" s="46">
        <v>0</v>
      </c>
      <c r="G742" s="57"/>
      <c r="H742" s="47"/>
      <c r="I742" s="26">
        <f>SUM(I743:I767)</f>
        <v>0</v>
      </c>
    </row>
    <row r="743" spans="1:9" ht="25.5" x14ac:dyDescent="0.2">
      <c r="A743" s="27" t="s">
        <v>22</v>
      </c>
      <c r="B743" s="9" t="s">
        <v>1551</v>
      </c>
      <c r="C743" s="6" t="s">
        <v>24</v>
      </c>
      <c r="D743" s="10" t="s">
        <v>1552</v>
      </c>
      <c r="E743" s="11" t="s">
        <v>26</v>
      </c>
      <c r="F743" s="28">
        <v>3.1377774275746373</v>
      </c>
      <c r="G743" s="53"/>
      <c r="H743" s="30">
        <v>6840</v>
      </c>
      <c r="I743" s="31">
        <f t="shared" ref="I743:I767" si="21">F743*G743</f>
        <v>0</v>
      </c>
    </row>
    <row r="744" spans="1:9" ht="25.5" x14ac:dyDescent="0.2">
      <c r="A744" s="27" t="s">
        <v>22</v>
      </c>
      <c r="B744" s="9" t="s">
        <v>1554</v>
      </c>
      <c r="C744" s="6" t="s">
        <v>24</v>
      </c>
      <c r="D744" s="10" t="s">
        <v>1555</v>
      </c>
      <c r="E744" s="11" t="s">
        <v>26</v>
      </c>
      <c r="F744" s="28">
        <v>1.5381261899875673</v>
      </c>
      <c r="G744" s="53"/>
      <c r="H744" s="30">
        <v>1692</v>
      </c>
      <c r="I744" s="31">
        <f t="shared" si="21"/>
        <v>0</v>
      </c>
    </row>
    <row r="745" spans="1:9" x14ac:dyDescent="0.2">
      <c r="A745" s="27" t="s">
        <v>22</v>
      </c>
      <c r="B745" s="9" t="s">
        <v>1556</v>
      </c>
      <c r="C745" s="6" t="s">
        <v>24</v>
      </c>
      <c r="D745" s="10" t="s">
        <v>1557</v>
      </c>
      <c r="E745" s="11" t="s">
        <v>26</v>
      </c>
      <c r="F745" s="28">
        <v>8.9211319019278896</v>
      </c>
      <c r="G745" s="53"/>
      <c r="H745" s="30">
        <v>2736</v>
      </c>
      <c r="I745" s="31">
        <f t="shared" si="21"/>
        <v>0</v>
      </c>
    </row>
    <row r="746" spans="1:9" ht="25.5" x14ac:dyDescent="0.2">
      <c r="A746" s="27" t="s">
        <v>22</v>
      </c>
      <c r="B746" s="9" t="s">
        <v>1558</v>
      </c>
      <c r="C746" s="6" t="s">
        <v>24</v>
      </c>
      <c r="D746" s="10" t="s">
        <v>1559</v>
      </c>
      <c r="E746" s="11" t="s">
        <v>26</v>
      </c>
      <c r="F746" s="28">
        <v>15.381261899875673</v>
      </c>
      <c r="G746" s="53"/>
      <c r="H746" s="30">
        <v>4284</v>
      </c>
      <c r="I746" s="31">
        <f t="shared" si="21"/>
        <v>0</v>
      </c>
    </row>
    <row r="747" spans="1:9" ht="25.5" x14ac:dyDescent="0.2">
      <c r="A747" s="27" t="s">
        <v>22</v>
      </c>
      <c r="B747" s="9" t="s">
        <v>1560</v>
      </c>
      <c r="C747" s="6" t="s">
        <v>24</v>
      </c>
      <c r="D747" s="10" t="s">
        <v>1561</v>
      </c>
      <c r="E747" s="11" t="s">
        <v>26</v>
      </c>
      <c r="F747" s="28">
        <v>13.888288401354837</v>
      </c>
      <c r="G747" s="53"/>
      <c r="H747" s="30">
        <v>5868</v>
      </c>
      <c r="I747" s="31">
        <f t="shared" si="21"/>
        <v>0</v>
      </c>
    </row>
    <row r="748" spans="1:9" ht="25.5" x14ac:dyDescent="0.2">
      <c r="A748" s="27" t="s">
        <v>22</v>
      </c>
      <c r="B748" s="9" t="s">
        <v>1562</v>
      </c>
      <c r="C748" s="6" t="s">
        <v>24</v>
      </c>
      <c r="D748" s="10" t="s">
        <v>1563</v>
      </c>
      <c r="E748" s="11" t="s">
        <v>26</v>
      </c>
      <c r="F748" s="28">
        <v>11.122359043449546</v>
      </c>
      <c r="G748" s="53"/>
      <c r="H748" s="30">
        <v>8748</v>
      </c>
      <c r="I748" s="31">
        <f t="shared" si="21"/>
        <v>0</v>
      </c>
    </row>
    <row r="749" spans="1:9" ht="25.5" x14ac:dyDescent="0.2">
      <c r="A749" s="27" t="s">
        <v>22</v>
      </c>
      <c r="B749" s="9" t="s">
        <v>1564</v>
      </c>
      <c r="C749" s="6" t="s">
        <v>24</v>
      </c>
      <c r="D749" s="10" t="s">
        <v>1565</v>
      </c>
      <c r="E749" s="11" t="s">
        <v>41</v>
      </c>
      <c r="F749" s="28">
        <v>1.4953611016237085</v>
      </c>
      <c r="G749" s="53"/>
      <c r="H749" s="30">
        <v>6576</v>
      </c>
      <c r="I749" s="31">
        <f t="shared" si="21"/>
        <v>0</v>
      </c>
    </row>
    <row r="750" spans="1:9" x14ac:dyDescent="0.2">
      <c r="A750" s="27" t="s">
        <v>22</v>
      </c>
      <c r="B750" s="9" t="s">
        <v>1567</v>
      </c>
      <c r="C750" s="6" t="s">
        <v>24</v>
      </c>
      <c r="D750" s="10" t="s">
        <v>1568</v>
      </c>
      <c r="E750" s="11" t="s">
        <v>205</v>
      </c>
      <c r="F750" s="28">
        <v>17.657688661057271</v>
      </c>
      <c r="G750" s="53"/>
      <c r="H750" s="30">
        <v>1572</v>
      </c>
      <c r="I750" s="31">
        <f t="shared" si="21"/>
        <v>0</v>
      </c>
    </row>
    <row r="751" spans="1:9" x14ac:dyDescent="0.2">
      <c r="A751" s="27" t="s">
        <v>22</v>
      </c>
      <c r="B751" s="9" t="s">
        <v>1570</v>
      </c>
      <c r="C751" s="6" t="s">
        <v>24</v>
      </c>
      <c r="D751" s="10" t="s">
        <v>1571</v>
      </c>
      <c r="E751" s="11" t="s">
        <v>205</v>
      </c>
      <c r="F751" s="28">
        <v>9.659432473121921</v>
      </c>
      <c r="G751" s="53"/>
      <c r="H751" s="30">
        <v>1932</v>
      </c>
      <c r="I751" s="31">
        <f t="shared" si="21"/>
        <v>0</v>
      </c>
    </row>
    <row r="752" spans="1:9" x14ac:dyDescent="0.2">
      <c r="A752" s="27" t="s">
        <v>22</v>
      </c>
      <c r="B752" s="9" t="s">
        <v>1572</v>
      </c>
      <c r="C752" s="6" t="s">
        <v>24</v>
      </c>
      <c r="D752" s="10" t="s">
        <v>1573</v>
      </c>
      <c r="E752" s="11" t="s">
        <v>205</v>
      </c>
      <c r="F752" s="28">
        <v>25.02042104677578</v>
      </c>
      <c r="G752" s="53"/>
      <c r="H752" s="30">
        <v>3144</v>
      </c>
      <c r="I752" s="31">
        <f t="shared" si="21"/>
        <v>0</v>
      </c>
    </row>
    <row r="753" spans="1:9" x14ac:dyDescent="0.2">
      <c r="A753" s="27" t="s">
        <v>22</v>
      </c>
      <c r="B753" s="9" t="s">
        <v>1574</v>
      </c>
      <c r="C753" s="6" t="s">
        <v>24</v>
      </c>
      <c r="D753" s="10" t="s">
        <v>1575</v>
      </c>
      <c r="E753" s="11" t="s">
        <v>205</v>
      </c>
      <c r="F753" s="28">
        <v>16.427187709067216</v>
      </c>
      <c r="G753" s="53"/>
      <c r="H753" s="30">
        <v>3696</v>
      </c>
      <c r="I753" s="31">
        <f t="shared" si="21"/>
        <v>0</v>
      </c>
    </row>
    <row r="754" spans="1:9" x14ac:dyDescent="0.2">
      <c r="A754" s="27" t="s">
        <v>22</v>
      </c>
      <c r="B754" s="9" t="s">
        <v>1576</v>
      </c>
      <c r="C754" s="6" t="s">
        <v>24</v>
      </c>
      <c r="D754" s="10" t="s">
        <v>1577</v>
      </c>
      <c r="E754" s="11" t="s">
        <v>205</v>
      </c>
      <c r="F754" s="28">
        <v>11.012983520310982</v>
      </c>
      <c r="G754" s="53"/>
      <c r="H754" s="30">
        <v>5232</v>
      </c>
      <c r="I754" s="31">
        <f t="shared" si="21"/>
        <v>0</v>
      </c>
    </row>
    <row r="755" spans="1:9" x14ac:dyDescent="0.2">
      <c r="A755" s="27" t="s">
        <v>22</v>
      </c>
      <c r="B755" s="9" t="s">
        <v>1578</v>
      </c>
      <c r="C755" s="6" t="s">
        <v>24</v>
      </c>
      <c r="D755" s="10" t="s">
        <v>1579</v>
      </c>
      <c r="E755" s="11" t="s">
        <v>205</v>
      </c>
      <c r="F755" s="28">
        <v>4.2452282843656857</v>
      </c>
      <c r="G755" s="53"/>
      <c r="H755" s="30">
        <v>5964</v>
      </c>
      <c r="I755" s="31">
        <f t="shared" si="21"/>
        <v>0</v>
      </c>
    </row>
    <row r="756" spans="1:9" ht="25.5" x14ac:dyDescent="0.2">
      <c r="A756" s="27" t="s">
        <v>22</v>
      </c>
      <c r="B756" s="9" t="s">
        <v>1580</v>
      </c>
      <c r="C756" s="6" t="s">
        <v>24</v>
      </c>
      <c r="D756" s="10" t="s">
        <v>1581</v>
      </c>
      <c r="E756" s="11" t="s">
        <v>205</v>
      </c>
      <c r="F756" s="28">
        <v>1.9380389993843348</v>
      </c>
      <c r="G756" s="53"/>
      <c r="H756" s="30">
        <v>13080</v>
      </c>
      <c r="I756" s="31">
        <f t="shared" si="21"/>
        <v>0</v>
      </c>
    </row>
    <row r="757" spans="1:9" ht="25.5" x14ac:dyDescent="0.2">
      <c r="A757" s="27" t="s">
        <v>22</v>
      </c>
      <c r="B757" s="9" t="s">
        <v>1583</v>
      </c>
      <c r="C757" s="6" t="s">
        <v>24</v>
      </c>
      <c r="D757" s="10" t="s">
        <v>1584</v>
      </c>
      <c r="E757" s="11" t="s">
        <v>205</v>
      </c>
      <c r="F757" s="28">
        <v>1.9072764755845835</v>
      </c>
      <c r="G757" s="53"/>
      <c r="H757" s="30">
        <v>336</v>
      </c>
      <c r="I757" s="31">
        <f t="shared" si="21"/>
        <v>0</v>
      </c>
    </row>
    <row r="758" spans="1:9" ht="25.5" x14ac:dyDescent="0.2">
      <c r="A758" s="27" t="s">
        <v>22</v>
      </c>
      <c r="B758" s="9" t="s">
        <v>1585</v>
      </c>
      <c r="C758" s="6" t="s">
        <v>24</v>
      </c>
      <c r="D758" s="10" t="s">
        <v>1586</v>
      </c>
      <c r="E758" s="11" t="s">
        <v>205</v>
      </c>
      <c r="F758" s="28">
        <v>1.1443658853507501</v>
      </c>
      <c r="G758" s="53"/>
      <c r="H758" s="30">
        <v>457.2</v>
      </c>
      <c r="I758" s="31">
        <f t="shared" si="21"/>
        <v>0</v>
      </c>
    </row>
    <row r="759" spans="1:9" ht="25.5" x14ac:dyDescent="0.2">
      <c r="A759" s="27" t="s">
        <v>22</v>
      </c>
      <c r="B759" s="9" t="s">
        <v>1587</v>
      </c>
      <c r="C759" s="6" t="s">
        <v>24</v>
      </c>
      <c r="D759" s="10" t="s">
        <v>1588</v>
      </c>
      <c r="E759" s="11" t="s">
        <v>205</v>
      </c>
      <c r="F759" s="28">
        <v>1.6611762851865728</v>
      </c>
      <c r="G759" s="53"/>
      <c r="H759" s="30">
        <v>1572</v>
      </c>
      <c r="I759" s="31">
        <f t="shared" si="21"/>
        <v>0</v>
      </c>
    </row>
    <row r="760" spans="1:9" ht="12.75" customHeight="1" x14ac:dyDescent="0.2">
      <c r="A760" s="2" t="s">
        <v>20</v>
      </c>
      <c r="B760" s="9" t="s">
        <v>1590</v>
      </c>
      <c r="C760" s="6" t="s">
        <v>24</v>
      </c>
      <c r="D760" s="10" t="s">
        <v>1591</v>
      </c>
      <c r="E760" s="11" t="s">
        <v>205</v>
      </c>
      <c r="F760" s="28">
        <v>1.8457514279850809</v>
      </c>
      <c r="G760" s="56"/>
      <c r="H760" s="44">
        <v>1932</v>
      </c>
      <c r="I760" s="31">
        <f t="shared" si="21"/>
        <v>0</v>
      </c>
    </row>
    <row r="761" spans="1:9" x14ac:dyDescent="0.2">
      <c r="A761" s="27" t="s">
        <v>22</v>
      </c>
      <c r="B761" s="9" t="s">
        <v>1592</v>
      </c>
      <c r="C761" s="6" t="s">
        <v>24</v>
      </c>
      <c r="D761" s="10" t="s">
        <v>1593</v>
      </c>
      <c r="E761" s="11" t="s">
        <v>94</v>
      </c>
      <c r="F761" s="28">
        <v>8</v>
      </c>
      <c r="G761" s="53"/>
      <c r="H761" s="30">
        <v>2424</v>
      </c>
      <c r="I761" s="31">
        <f t="shared" si="21"/>
        <v>0</v>
      </c>
    </row>
    <row r="762" spans="1:9" x14ac:dyDescent="0.2">
      <c r="A762" s="27" t="s">
        <v>22</v>
      </c>
      <c r="B762" s="9" t="s">
        <v>1595</v>
      </c>
      <c r="C762" s="6" t="s">
        <v>24</v>
      </c>
      <c r="D762" s="10" t="s">
        <v>1596</v>
      </c>
      <c r="E762" s="11" t="s">
        <v>94</v>
      </c>
      <c r="F762" s="28">
        <v>4</v>
      </c>
      <c r="G762" s="53"/>
      <c r="H762" s="30">
        <v>3888</v>
      </c>
      <c r="I762" s="31">
        <f t="shared" si="21"/>
        <v>0</v>
      </c>
    </row>
    <row r="763" spans="1:9" ht="25.5" x14ac:dyDescent="0.2">
      <c r="A763" s="27" t="s">
        <v>22</v>
      </c>
      <c r="B763" s="9" t="s">
        <v>1597</v>
      </c>
      <c r="C763" s="6" t="s">
        <v>24</v>
      </c>
      <c r="D763" s="10" t="s">
        <v>1598</v>
      </c>
      <c r="E763" s="11" t="s">
        <v>26</v>
      </c>
      <c r="F763" s="28">
        <v>1.8057601470454041</v>
      </c>
      <c r="G763" s="53"/>
      <c r="H763" s="30">
        <v>2652</v>
      </c>
      <c r="I763" s="31">
        <f t="shared" si="21"/>
        <v>0</v>
      </c>
    </row>
    <row r="764" spans="1:9" ht="25.5" x14ac:dyDescent="0.2">
      <c r="A764" s="27" t="s">
        <v>22</v>
      </c>
      <c r="B764" s="9" t="s">
        <v>1600</v>
      </c>
      <c r="C764" s="6" t="s">
        <v>24</v>
      </c>
      <c r="D764" s="10" t="s">
        <v>1601</v>
      </c>
      <c r="E764" s="11" t="s">
        <v>26</v>
      </c>
      <c r="F764" s="28">
        <v>7.4568357690597269</v>
      </c>
      <c r="G764" s="53"/>
      <c r="H764" s="30">
        <v>7104</v>
      </c>
      <c r="I764" s="31">
        <f t="shared" si="21"/>
        <v>0</v>
      </c>
    </row>
    <row r="765" spans="1:9" ht="12.75" customHeight="1" x14ac:dyDescent="0.2">
      <c r="B765" s="9" t="s">
        <v>1602</v>
      </c>
      <c r="C765" s="6" t="s">
        <v>24</v>
      </c>
      <c r="D765" s="10" t="s">
        <v>1603</v>
      </c>
      <c r="E765" s="11" t="s">
        <v>26</v>
      </c>
      <c r="F765" s="28">
        <v>11.063717431621164</v>
      </c>
      <c r="G765" s="53"/>
      <c r="H765" s="30">
        <v>8748</v>
      </c>
      <c r="I765" s="31">
        <f t="shared" si="21"/>
        <v>0</v>
      </c>
    </row>
    <row r="766" spans="1:9" ht="12.75" customHeight="1" x14ac:dyDescent="0.2">
      <c r="B766" s="9" t="s">
        <v>1604</v>
      </c>
      <c r="C766" s="6" t="s">
        <v>24</v>
      </c>
      <c r="D766" s="10" t="s">
        <v>1605</v>
      </c>
      <c r="E766" s="11" t="s">
        <v>26</v>
      </c>
      <c r="F766" s="28">
        <v>0.21533766659825943</v>
      </c>
      <c r="G766" s="53"/>
      <c r="H766" s="30">
        <v>2676</v>
      </c>
      <c r="I766" s="31">
        <f t="shared" si="21"/>
        <v>0</v>
      </c>
    </row>
    <row r="767" spans="1:9" ht="12.75" customHeight="1" x14ac:dyDescent="0.2">
      <c r="B767" s="9" t="s">
        <v>1607</v>
      </c>
      <c r="C767" s="6" t="s">
        <v>24</v>
      </c>
      <c r="D767" s="10" t="s">
        <v>1608</v>
      </c>
      <c r="E767" s="11" t="s">
        <v>26</v>
      </c>
      <c r="F767" s="28">
        <v>0.19688015231840861</v>
      </c>
      <c r="G767" s="53"/>
      <c r="H767" s="30">
        <v>10644</v>
      </c>
      <c r="I767" s="31">
        <f t="shared" si="21"/>
        <v>0</v>
      </c>
    </row>
    <row r="768" spans="1:9" ht="12.75" customHeight="1" x14ac:dyDescent="0.2">
      <c r="B768" s="35" t="s">
        <v>261</v>
      </c>
      <c r="C768" s="36"/>
      <c r="D768" s="37" t="s">
        <v>1609</v>
      </c>
      <c r="E768" s="36"/>
      <c r="F768" s="46">
        <v>0</v>
      </c>
      <c r="G768" s="57"/>
      <c r="H768" s="47"/>
      <c r="I768" s="26">
        <f>SUM(I769:I772)</f>
        <v>0</v>
      </c>
    </row>
    <row r="769" spans="2:9" ht="12.75" customHeight="1" x14ac:dyDescent="0.2">
      <c r="B769" s="9" t="s">
        <v>1610</v>
      </c>
      <c r="C769" s="6" t="s">
        <v>24</v>
      </c>
      <c r="D769" s="10" t="s">
        <v>1611</v>
      </c>
      <c r="E769" s="11" t="s">
        <v>94</v>
      </c>
      <c r="F769" s="28">
        <v>8</v>
      </c>
      <c r="G769" s="53"/>
      <c r="H769" s="30">
        <v>805.19999999999993</v>
      </c>
      <c r="I769" s="31">
        <f t="shared" ref="I769:I772" si="22">F769*G769</f>
        <v>0</v>
      </c>
    </row>
    <row r="770" spans="2:9" ht="12.75" customHeight="1" x14ac:dyDescent="0.2">
      <c r="B770" s="9" t="s">
        <v>1612</v>
      </c>
      <c r="C770" s="6" t="s">
        <v>24</v>
      </c>
      <c r="D770" s="10" t="s">
        <v>1613</v>
      </c>
      <c r="E770" s="11" t="s">
        <v>129</v>
      </c>
      <c r="F770" s="28">
        <v>4.3867358938445413</v>
      </c>
      <c r="G770" s="53"/>
      <c r="H770" s="30">
        <v>168</v>
      </c>
      <c r="I770" s="31">
        <f t="shared" si="22"/>
        <v>0</v>
      </c>
    </row>
    <row r="771" spans="2:9" ht="12.75" customHeight="1" x14ac:dyDescent="0.2">
      <c r="B771" s="9" t="s">
        <v>1614</v>
      </c>
      <c r="C771" s="6" t="s">
        <v>24</v>
      </c>
      <c r="D771" s="10" t="s">
        <v>1615</v>
      </c>
      <c r="E771" s="11" t="s">
        <v>26</v>
      </c>
      <c r="F771" s="28">
        <v>1.0459258091915458</v>
      </c>
      <c r="G771" s="53"/>
      <c r="H771" s="30">
        <v>54</v>
      </c>
      <c r="I771" s="31">
        <f t="shared" si="22"/>
        <v>0</v>
      </c>
    </row>
    <row r="772" spans="2:9" ht="12.75" customHeight="1" x14ac:dyDescent="0.2">
      <c r="B772" s="9" t="s">
        <v>1616</v>
      </c>
      <c r="C772" s="6" t="s">
        <v>24</v>
      </c>
      <c r="D772" s="10" t="s">
        <v>1617</v>
      </c>
      <c r="E772" s="11" t="s">
        <v>129</v>
      </c>
      <c r="F772" s="28">
        <v>11.505183901107003</v>
      </c>
      <c r="G772" s="53"/>
      <c r="H772" s="30">
        <v>2.4</v>
      </c>
      <c r="I772" s="31">
        <f t="shared" si="22"/>
        <v>0</v>
      </c>
    </row>
    <row r="773" spans="2:9" ht="12.75" customHeight="1" x14ac:dyDescent="0.2">
      <c r="F773" s="48"/>
    </row>
  </sheetData>
  <sheetProtection algorithmName="SHA-512" hashValue="z9um2XSETf77oXlQGwa5anUtrqMjfKWwOOral7a/XNxv8YhI++uOcEsOkEVZVYX+6VR4uCA6RKNBbcuFoScd0w==" saltValue="MpFQwOf35SMhNeotqjySsg==" spinCount="100000" sheet="1" objects="1" scenarios="1"/>
  <mergeCells count="10">
    <mergeCell ref="D4:D5"/>
    <mergeCell ref="B2:C2"/>
    <mergeCell ref="B3:C3"/>
    <mergeCell ref="B4:B5"/>
    <mergeCell ref="C4:C5"/>
    <mergeCell ref="E4:E5"/>
    <mergeCell ref="F4:F5"/>
    <mergeCell ref="G4:G5"/>
    <mergeCell ref="H4:H5"/>
    <mergeCell ref="I4:I5"/>
  </mergeCells>
  <conditionalFormatting sqref="G7:G772">
    <cfRule type="cellIs" dxfId="4" priority="1" operator="greaterThan">
      <formula>$H7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73"/>
  <sheetViews>
    <sheetView showZeros="0" topLeftCell="B1" workbookViewId="0">
      <selection activeCell="B7" sqref="B7"/>
    </sheetView>
  </sheetViews>
  <sheetFormatPr defaultColWidth="9.140625" defaultRowHeight="12.75" customHeight="1" x14ac:dyDescent="0.2"/>
  <cols>
    <col min="1" max="1" width="9.140625" hidden="1" customWidth="1"/>
    <col min="3" max="3" width="8" customWidth="1"/>
    <col min="4" max="4" width="54.7109375" customWidth="1"/>
    <col min="5" max="5" width="9" customWidth="1"/>
    <col min="6" max="6" width="15.28515625" style="49" bestFit="1" customWidth="1"/>
    <col min="7" max="8" width="15.28515625" style="49" customWidth="1"/>
    <col min="9" max="9" width="16.7109375" style="49" customWidth="1"/>
  </cols>
  <sheetData>
    <row r="1" spans="1:9" ht="12.75" customHeight="1" x14ac:dyDescent="0.2">
      <c r="A1" t="s">
        <v>0</v>
      </c>
      <c r="B1" s="1"/>
      <c r="C1" s="1"/>
      <c r="D1" s="1"/>
      <c r="E1" s="1"/>
      <c r="F1" s="19"/>
      <c r="G1" s="19"/>
      <c r="H1" s="19"/>
      <c r="I1" s="19"/>
    </row>
    <row r="2" spans="1:9" ht="15" customHeight="1" x14ac:dyDescent="0.25">
      <c r="A2" t="s">
        <v>1</v>
      </c>
      <c r="B2" s="66"/>
      <c r="C2" s="67"/>
      <c r="D2" s="3" t="s">
        <v>1619</v>
      </c>
      <c r="E2" s="1"/>
      <c r="F2" s="19"/>
      <c r="G2" s="19"/>
      <c r="H2" s="19"/>
      <c r="I2" s="20">
        <f>0+I6+I64+I206+I236+I262+I298+I472+I482+I499+I510+I513+I526+I531+I564+I597+I740+I742+I768</f>
        <v>0</v>
      </c>
    </row>
    <row r="3" spans="1:9" ht="15" customHeight="1" x14ac:dyDescent="0.25">
      <c r="A3" t="s">
        <v>2</v>
      </c>
      <c r="B3" s="68"/>
      <c r="C3" s="69"/>
      <c r="D3" s="4" t="s">
        <v>1647</v>
      </c>
      <c r="E3" s="2"/>
      <c r="F3" s="19"/>
      <c r="G3" s="19"/>
      <c r="H3" s="19"/>
      <c r="I3" s="21"/>
    </row>
    <row r="4" spans="1:9" ht="13.15" customHeight="1" x14ac:dyDescent="0.2">
      <c r="A4" s="22" t="s">
        <v>8</v>
      </c>
      <c r="B4" s="65" t="s">
        <v>11</v>
      </c>
      <c r="C4" s="65" t="s">
        <v>12</v>
      </c>
      <c r="D4" s="65" t="s">
        <v>13</v>
      </c>
      <c r="E4" s="63" t="s">
        <v>15</v>
      </c>
      <c r="F4" s="65" t="s">
        <v>1621</v>
      </c>
      <c r="G4" s="63" t="s">
        <v>1622</v>
      </c>
      <c r="H4" s="63" t="s">
        <v>1623</v>
      </c>
      <c r="I4" s="65" t="s">
        <v>1624</v>
      </c>
    </row>
    <row r="5" spans="1:9" x14ac:dyDescent="0.2">
      <c r="A5" s="22"/>
      <c r="B5" s="65"/>
      <c r="C5" s="65"/>
      <c r="D5" s="65"/>
      <c r="E5" s="64"/>
      <c r="F5" s="65"/>
      <c r="G5" s="64"/>
      <c r="H5" s="64"/>
      <c r="I5" s="65"/>
    </row>
    <row r="6" spans="1:9" ht="12.75" customHeight="1" x14ac:dyDescent="0.2">
      <c r="A6" s="5" t="s">
        <v>20</v>
      </c>
      <c r="B6" s="7" t="s">
        <v>9</v>
      </c>
      <c r="C6" s="5"/>
      <c r="D6" s="8" t="s">
        <v>21</v>
      </c>
      <c r="E6" s="5"/>
      <c r="F6" s="5"/>
      <c r="G6" s="24"/>
      <c r="H6" s="25"/>
      <c r="I6" s="26">
        <f>SUM(I7:I63)</f>
        <v>0</v>
      </c>
    </row>
    <row r="7" spans="1:9" x14ac:dyDescent="0.2">
      <c r="A7" s="27" t="s">
        <v>22</v>
      </c>
      <c r="B7" s="9" t="s">
        <v>23</v>
      </c>
      <c r="C7" s="6" t="s">
        <v>24</v>
      </c>
      <c r="D7" s="10" t="s">
        <v>25</v>
      </c>
      <c r="E7" s="11" t="s">
        <v>26</v>
      </c>
      <c r="F7" s="28">
        <v>415.29407129664315</v>
      </c>
      <c r="G7" s="29"/>
      <c r="H7" s="30">
        <v>1080</v>
      </c>
      <c r="I7" s="31">
        <f>F7*G7</f>
        <v>0</v>
      </c>
    </row>
    <row r="8" spans="1:9" x14ac:dyDescent="0.2">
      <c r="A8" s="27" t="s">
        <v>22</v>
      </c>
      <c r="B8" s="9" t="s">
        <v>23</v>
      </c>
      <c r="C8" s="6" t="s">
        <v>10</v>
      </c>
      <c r="D8" s="10" t="s">
        <v>31</v>
      </c>
      <c r="E8" s="11" t="s">
        <v>26</v>
      </c>
      <c r="F8" s="28">
        <v>130.74072614894322</v>
      </c>
      <c r="G8" s="29"/>
      <c r="H8" s="30">
        <v>960</v>
      </c>
      <c r="I8" s="31">
        <f t="shared" ref="I8:I63" si="0">F8*G8</f>
        <v>0</v>
      </c>
    </row>
    <row r="9" spans="1:9" x14ac:dyDescent="0.2">
      <c r="A9" s="27" t="s">
        <v>22</v>
      </c>
      <c r="B9" s="9" t="s">
        <v>23</v>
      </c>
      <c r="C9" s="6" t="s">
        <v>7</v>
      </c>
      <c r="D9" s="10" t="s">
        <v>32</v>
      </c>
      <c r="E9" s="11" t="s">
        <v>26</v>
      </c>
      <c r="F9" s="28">
        <v>1230.5009519900536</v>
      </c>
      <c r="G9" s="29"/>
      <c r="H9" s="30">
        <v>600</v>
      </c>
      <c r="I9" s="31">
        <f t="shared" si="0"/>
        <v>0</v>
      </c>
    </row>
    <row r="10" spans="1:9" x14ac:dyDescent="0.2">
      <c r="A10" s="27" t="s">
        <v>22</v>
      </c>
      <c r="B10" s="9" t="s">
        <v>23</v>
      </c>
      <c r="C10" s="6" t="s">
        <v>6</v>
      </c>
      <c r="D10" s="10" t="s">
        <v>33</v>
      </c>
      <c r="E10" s="11" t="s">
        <v>26</v>
      </c>
      <c r="F10" s="28">
        <v>3799.1716892692916</v>
      </c>
      <c r="G10" s="53"/>
      <c r="H10" s="30">
        <v>384</v>
      </c>
      <c r="I10" s="31">
        <f t="shared" si="0"/>
        <v>0</v>
      </c>
    </row>
    <row r="11" spans="1:9" x14ac:dyDescent="0.2">
      <c r="A11" s="27" t="s">
        <v>22</v>
      </c>
      <c r="B11" s="9" t="s">
        <v>23</v>
      </c>
      <c r="C11" s="6" t="s">
        <v>14</v>
      </c>
      <c r="D11" s="10" t="s">
        <v>34</v>
      </c>
      <c r="E11" s="11" t="s">
        <v>26</v>
      </c>
      <c r="F11" s="28">
        <v>4611.3023175827266</v>
      </c>
      <c r="G11" s="53"/>
      <c r="H11" s="30">
        <v>384</v>
      </c>
      <c r="I11" s="31">
        <f t="shared" si="0"/>
        <v>0</v>
      </c>
    </row>
    <row r="12" spans="1:9" x14ac:dyDescent="0.2">
      <c r="A12" s="27" t="s">
        <v>22</v>
      </c>
      <c r="B12" s="9" t="s">
        <v>23</v>
      </c>
      <c r="C12" s="6" t="s">
        <v>16</v>
      </c>
      <c r="D12" s="10" t="s">
        <v>35</v>
      </c>
      <c r="E12" s="11" t="s">
        <v>26</v>
      </c>
      <c r="F12" s="28">
        <v>142.49201024044822</v>
      </c>
      <c r="G12" s="53"/>
      <c r="H12" s="30">
        <v>1080</v>
      </c>
      <c r="I12" s="31">
        <f t="shared" si="0"/>
        <v>0</v>
      </c>
    </row>
    <row r="13" spans="1:9" x14ac:dyDescent="0.2">
      <c r="A13" s="27" t="s">
        <v>22</v>
      </c>
      <c r="B13" s="9" t="s">
        <v>23</v>
      </c>
      <c r="C13" s="6" t="s">
        <v>17</v>
      </c>
      <c r="D13" s="10" t="s">
        <v>37</v>
      </c>
      <c r="E13" s="11" t="s">
        <v>26</v>
      </c>
      <c r="F13" s="28">
        <v>29.162872562164274</v>
      </c>
      <c r="G13" s="53"/>
      <c r="H13" s="30">
        <v>1140</v>
      </c>
      <c r="I13" s="31">
        <f t="shared" si="0"/>
        <v>0</v>
      </c>
    </row>
    <row r="14" spans="1:9" x14ac:dyDescent="0.2">
      <c r="A14" s="27" t="s">
        <v>22</v>
      </c>
      <c r="B14" s="9" t="s">
        <v>39</v>
      </c>
      <c r="C14" s="6" t="s">
        <v>24</v>
      </c>
      <c r="D14" s="10" t="s">
        <v>40</v>
      </c>
      <c r="E14" s="11" t="s">
        <v>41</v>
      </c>
      <c r="F14" s="28">
        <v>4.3682783795646909</v>
      </c>
      <c r="G14" s="53"/>
      <c r="H14" s="30">
        <v>1380</v>
      </c>
      <c r="I14" s="31">
        <f t="shared" si="0"/>
        <v>0</v>
      </c>
    </row>
    <row r="15" spans="1:9" x14ac:dyDescent="0.2">
      <c r="A15" s="27" t="s">
        <v>22</v>
      </c>
      <c r="B15" s="9" t="s">
        <v>39</v>
      </c>
      <c r="C15" s="6" t="s">
        <v>10</v>
      </c>
      <c r="D15" s="10" t="s">
        <v>25</v>
      </c>
      <c r="E15" s="11" t="s">
        <v>41</v>
      </c>
      <c r="F15" s="28">
        <v>421.44657605659347</v>
      </c>
      <c r="G15" s="53"/>
      <c r="H15" s="30">
        <v>588</v>
      </c>
      <c r="I15" s="31">
        <f t="shared" si="0"/>
        <v>0</v>
      </c>
    </row>
    <row r="16" spans="1:9" x14ac:dyDescent="0.2">
      <c r="A16" s="27" t="s">
        <v>22</v>
      </c>
      <c r="B16" s="9" t="s">
        <v>39</v>
      </c>
      <c r="C16" s="6" t="s">
        <v>7</v>
      </c>
      <c r="D16" s="10" t="s">
        <v>31</v>
      </c>
      <c r="E16" s="11" t="s">
        <v>41</v>
      </c>
      <c r="F16" s="28">
        <v>141.50760947885618</v>
      </c>
      <c r="G16" s="53"/>
      <c r="H16" s="30">
        <v>660</v>
      </c>
      <c r="I16" s="31">
        <f t="shared" si="0"/>
        <v>0</v>
      </c>
    </row>
    <row r="17" spans="1:9" x14ac:dyDescent="0.2">
      <c r="A17" s="27" t="s">
        <v>22</v>
      </c>
      <c r="B17" s="9" t="s">
        <v>39</v>
      </c>
      <c r="C17" s="6" t="s">
        <v>6</v>
      </c>
      <c r="D17" s="10" t="s">
        <v>32</v>
      </c>
      <c r="E17" s="11" t="s">
        <v>41</v>
      </c>
      <c r="F17" s="28">
        <v>1294.4870014935368</v>
      </c>
      <c r="G17" s="53"/>
      <c r="H17" s="30">
        <v>300</v>
      </c>
      <c r="I17" s="31">
        <f t="shared" si="0"/>
        <v>0</v>
      </c>
    </row>
    <row r="18" spans="1:9" x14ac:dyDescent="0.2">
      <c r="A18" s="27" t="s">
        <v>22</v>
      </c>
      <c r="B18" s="9" t="s">
        <v>39</v>
      </c>
      <c r="C18" s="6" t="s">
        <v>14</v>
      </c>
      <c r="D18" s="32" t="s">
        <v>33</v>
      </c>
      <c r="E18" s="11" t="s">
        <v>41</v>
      </c>
      <c r="F18" s="28">
        <v>4491.3284747636972</v>
      </c>
      <c r="G18" s="53"/>
      <c r="H18" s="30">
        <v>216</v>
      </c>
      <c r="I18" s="31">
        <f t="shared" si="0"/>
        <v>0</v>
      </c>
    </row>
    <row r="19" spans="1:9" x14ac:dyDescent="0.2">
      <c r="A19" s="27" t="s">
        <v>22</v>
      </c>
      <c r="B19" s="9" t="s">
        <v>39</v>
      </c>
      <c r="C19" s="6" t="s">
        <v>16</v>
      </c>
      <c r="D19" s="10" t="s">
        <v>34</v>
      </c>
      <c r="E19" s="11" t="s">
        <v>41</v>
      </c>
      <c r="F19" s="28">
        <v>4540.5485128432983</v>
      </c>
      <c r="G19" s="53"/>
      <c r="H19" s="30">
        <v>216</v>
      </c>
      <c r="I19" s="31">
        <f t="shared" si="0"/>
        <v>0</v>
      </c>
    </row>
    <row r="20" spans="1:9" x14ac:dyDescent="0.2">
      <c r="A20" s="27" t="s">
        <v>22</v>
      </c>
      <c r="B20" s="9" t="s">
        <v>39</v>
      </c>
      <c r="C20" s="6" t="s">
        <v>17</v>
      </c>
      <c r="D20" s="10" t="s">
        <v>35</v>
      </c>
      <c r="E20" s="11" t="s">
        <v>41</v>
      </c>
      <c r="F20" s="28">
        <v>150.7363666187816</v>
      </c>
      <c r="G20" s="53"/>
      <c r="H20" s="30">
        <v>600</v>
      </c>
      <c r="I20" s="31">
        <f t="shared" si="0"/>
        <v>0</v>
      </c>
    </row>
    <row r="21" spans="1:9" x14ac:dyDescent="0.2">
      <c r="A21" s="27" t="s">
        <v>22</v>
      </c>
      <c r="B21" s="9" t="s">
        <v>39</v>
      </c>
      <c r="C21" s="6" t="s">
        <v>36</v>
      </c>
      <c r="D21" s="10" t="s">
        <v>37</v>
      </c>
      <c r="E21" s="11" t="s">
        <v>41</v>
      </c>
      <c r="F21" s="28">
        <v>27.686271419776212</v>
      </c>
      <c r="G21" s="53"/>
      <c r="H21" s="30">
        <v>660</v>
      </c>
      <c r="I21" s="31">
        <f t="shared" si="0"/>
        <v>0</v>
      </c>
    </row>
    <row r="22" spans="1:9" x14ac:dyDescent="0.2">
      <c r="A22" s="27" t="s">
        <v>22</v>
      </c>
      <c r="B22" s="9" t="s">
        <v>42</v>
      </c>
      <c r="C22" s="6" t="s">
        <v>24</v>
      </c>
      <c r="D22" s="10" t="s">
        <v>43</v>
      </c>
      <c r="E22" s="11" t="s">
        <v>41</v>
      </c>
      <c r="F22" s="28">
        <v>123.05009519900538</v>
      </c>
      <c r="G22" s="53"/>
      <c r="H22" s="30">
        <v>228</v>
      </c>
      <c r="I22" s="31">
        <f t="shared" si="0"/>
        <v>0</v>
      </c>
    </row>
    <row r="23" spans="1:9" x14ac:dyDescent="0.2">
      <c r="A23" s="27" t="s">
        <v>22</v>
      </c>
      <c r="B23" s="9" t="s">
        <v>44</v>
      </c>
      <c r="C23" s="6" t="s">
        <v>24</v>
      </c>
      <c r="D23" s="10" t="s">
        <v>45</v>
      </c>
      <c r="E23" s="11" t="s">
        <v>41</v>
      </c>
      <c r="F23" s="28">
        <v>92.287571399254034</v>
      </c>
      <c r="G23" s="53"/>
      <c r="H23" s="30">
        <v>228</v>
      </c>
      <c r="I23" s="31">
        <f t="shared" si="0"/>
        <v>0</v>
      </c>
    </row>
    <row r="24" spans="1:9" ht="25.5" x14ac:dyDescent="0.2">
      <c r="A24" s="27" t="s">
        <v>22</v>
      </c>
      <c r="B24" s="9" t="s">
        <v>46</v>
      </c>
      <c r="C24" s="6" t="s">
        <v>24</v>
      </c>
      <c r="D24" s="10" t="s">
        <v>47</v>
      </c>
      <c r="E24" s="11" t="s">
        <v>41</v>
      </c>
      <c r="F24" s="28">
        <v>146.60402957095181</v>
      </c>
      <c r="G24" s="53"/>
      <c r="H24" s="30">
        <v>9000</v>
      </c>
      <c r="I24" s="31">
        <f t="shared" si="0"/>
        <v>0</v>
      </c>
    </row>
    <row r="25" spans="1:9" ht="12.75" customHeight="1" x14ac:dyDescent="0.2">
      <c r="A25" s="13" t="s">
        <v>27</v>
      </c>
      <c r="D25" s="14" t="s">
        <v>48</v>
      </c>
      <c r="F25" s="28">
        <v>0</v>
      </c>
      <c r="G25" s="53"/>
      <c r="H25" s="30">
        <v>0</v>
      </c>
      <c r="I25" s="31">
        <f t="shared" si="0"/>
        <v>0</v>
      </c>
    </row>
    <row r="26" spans="1:9" ht="25.5" x14ac:dyDescent="0.2">
      <c r="A26" s="27" t="s">
        <v>22</v>
      </c>
      <c r="B26" s="9" t="s">
        <v>46</v>
      </c>
      <c r="C26" s="6" t="s">
        <v>10</v>
      </c>
      <c r="D26" s="10" t="s">
        <v>49</v>
      </c>
      <c r="E26" s="11" t="s">
        <v>41</v>
      </c>
      <c r="F26" s="28">
        <v>97.736019713967877</v>
      </c>
      <c r="G26" s="53"/>
      <c r="H26" s="30">
        <v>11100</v>
      </c>
      <c r="I26" s="31">
        <f t="shared" si="0"/>
        <v>0</v>
      </c>
    </row>
    <row r="27" spans="1:9" x14ac:dyDescent="0.2">
      <c r="A27" s="27" t="s">
        <v>22</v>
      </c>
      <c r="B27" s="9" t="s">
        <v>50</v>
      </c>
      <c r="C27" s="6" t="s">
        <v>24</v>
      </c>
      <c r="D27" s="10" t="s">
        <v>51</v>
      </c>
      <c r="E27" s="11" t="s">
        <v>52</v>
      </c>
      <c r="F27" s="28">
        <v>10</v>
      </c>
      <c r="G27" s="53"/>
      <c r="H27" s="30">
        <v>36000</v>
      </c>
      <c r="I27" s="31">
        <f t="shared" si="0"/>
        <v>0</v>
      </c>
    </row>
    <row r="28" spans="1:9" ht="25.5" x14ac:dyDescent="0.2">
      <c r="A28" s="27" t="s">
        <v>22</v>
      </c>
      <c r="B28" s="9" t="s">
        <v>54</v>
      </c>
      <c r="C28" s="6" t="s">
        <v>24</v>
      </c>
      <c r="D28" s="10" t="s">
        <v>55</v>
      </c>
      <c r="E28" s="11" t="s">
        <v>52</v>
      </c>
      <c r="F28" s="28">
        <v>10</v>
      </c>
      <c r="G28" s="53"/>
      <c r="H28" s="30">
        <v>48000</v>
      </c>
      <c r="I28" s="31">
        <f t="shared" si="0"/>
        <v>0</v>
      </c>
    </row>
    <row r="29" spans="1:9" ht="25.5" x14ac:dyDescent="0.2">
      <c r="A29" s="27" t="s">
        <v>22</v>
      </c>
      <c r="B29" s="9" t="s">
        <v>56</v>
      </c>
      <c r="C29" s="6" t="s">
        <v>24</v>
      </c>
      <c r="D29" s="10" t="s">
        <v>57</v>
      </c>
      <c r="E29" s="11" t="s">
        <v>52</v>
      </c>
      <c r="F29" s="28">
        <v>3</v>
      </c>
      <c r="G29" s="53"/>
      <c r="H29" s="30">
        <v>48000</v>
      </c>
      <c r="I29" s="31">
        <f t="shared" si="0"/>
        <v>0</v>
      </c>
    </row>
    <row r="30" spans="1:9" ht="25.5" x14ac:dyDescent="0.2">
      <c r="A30" s="27" t="s">
        <v>22</v>
      </c>
      <c r="B30" s="9" t="s">
        <v>58</v>
      </c>
      <c r="C30" s="6" t="s">
        <v>24</v>
      </c>
      <c r="D30" s="10" t="s">
        <v>59</v>
      </c>
      <c r="E30" s="11" t="s">
        <v>52</v>
      </c>
      <c r="F30" s="28">
        <v>10</v>
      </c>
      <c r="G30" s="53"/>
      <c r="H30" s="30">
        <v>14400</v>
      </c>
      <c r="I30" s="31">
        <f t="shared" si="0"/>
        <v>0</v>
      </c>
    </row>
    <row r="31" spans="1:9" ht="25.5" customHeight="1" x14ac:dyDescent="0.2">
      <c r="A31" s="13" t="s">
        <v>27</v>
      </c>
      <c r="D31" s="14" t="s">
        <v>60</v>
      </c>
      <c r="F31" s="28"/>
      <c r="G31" s="53"/>
      <c r="H31" s="30">
        <v>0</v>
      </c>
      <c r="I31" s="31">
        <f t="shared" si="0"/>
        <v>0</v>
      </c>
    </row>
    <row r="32" spans="1:9" x14ac:dyDescent="0.2">
      <c r="A32" s="27" t="s">
        <v>22</v>
      </c>
      <c r="B32" s="9" t="s">
        <v>62</v>
      </c>
      <c r="C32" s="6" t="s">
        <v>24</v>
      </c>
      <c r="D32" s="10" t="s">
        <v>63</v>
      </c>
      <c r="E32" s="11" t="s">
        <v>52</v>
      </c>
      <c r="F32" s="28">
        <v>1</v>
      </c>
      <c r="G32" s="53"/>
      <c r="H32" s="30">
        <v>240000</v>
      </c>
      <c r="I32" s="31">
        <f t="shared" si="0"/>
        <v>0</v>
      </c>
    </row>
    <row r="33" spans="1:9" x14ac:dyDescent="0.2">
      <c r="A33" s="27" t="s">
        <v>22</v>
      </c>
      <c r="B33" s="9" t="s">
        <v>64</v>
      </c>
      <c r="C33" s="6" t="s">
        <v>24</v>
      </c>
      <c r="D33" s="10" t="s">
        <v>65</v>
      </c>
      <c r="E33" s="11" t="s">
        <v>52</v>
      </c>
      <c r="F33" s="28">
        <v>2</v>
      </c>
      <c r="G33" s="53"/>
      <c r="H33" s="30">
        <v>120000</v>
      </c>
      <c r="I33" s="31">
        <f t="shared" si="0"/>
        <v>0</v>
      </c>
    </row>
    <row r="34" spans="1:9" ht="25.5" x14ac:dyDescent="0.2">
      <c r="A34" s="27" t="s">
        <v>22</v>
      </c>
      <c r="B34" s="9" t="s">
        <v>66</v>
      </c>
      <c r="C34" s="6" t="s">
        <v>24</v>
      </c>
      <c r="D34" s="10" t="s">
        <v>67</v>
      </c>
      <c r="E34" s="11" t="s">
        <v>52</v>
      </c>
      <c r="F34" s="28">
        <v>10</v>
      </c>
      <c r="G34" s="53"/>
      <c r="H34" s="30">
        <v>156000</v>
      </c>
      <c r="I34" s="31">
        <f t="shared" si="0"/>
        <v>0</v>
      </c>
    </row>
    <row r="35" spans="1:9" ht="51" customHeight="1" x14ac:dyDescent="0.2">
      <c r="A35" s="13" t="s">
        <v>27</v>
      </c>
      <c r="D35" s="14" t="s">
        <v>68</v>
      </c>
      <c r="F35" s="28"/>
      <c r="G35" s="53"/>
      <c r="H35" s="30">
        <v>0</v>
      </c>
      <c r="I35" s="31">
        <f t="shared" si="0"/>
        <v>0</v>
      </c>
    </row>
    <row r="36" spans="1:9" ht="25.5" x14ac:dyDescent="0.2">
      <c r="A36" s="27" t="s">
        <v>22</v>
      </c>
      <c r="B36" s="9" t="s">
        <v>69</v>
      </c>
      <c r="C36" s="6" t="s">
        <v>24</v>
      </c>
      <c r="D36" s="10" t="s">
        <v>70</v>
      </c>
      <c r="E36" s="11" t="s">
        <v>52</v>
      </c>
      <c r="F36" s="28">
        <v>10</v>
      </c>
      <c r="G36" s="53"/>
      <c r="H36" s="30">
        <v>33600</v>
      </c>
      <c r="I36" s="31">
        <f t="shared" si="0"/>
        <v>0</v>
      </c>
    </row>
    <row r="37" spans="1:9" x14ac:dyDescent="0.2">
      <c r="A37" s="27" t="s">
        <v>22</v>
      </c>
      <c r="B37" s="9" t="s">
        <v>71</v>
      </c>
      <c r="C37" s="6" t="s">
        <v>24</v>
      </c>
      <c r="D37" s="10" t="s">
        <v>72</v>
      </c>
      <c r="E37" s="11" t="s">
        <v>52</v>
      </c>
      <c r="F37" s="28">
        <v>4</v>
      </c>
      <c r="G37" s="53"/>
      <c r="H37" s="30">
        <v>30000</v>
      </c>
      <c r="I37" s="31">
        <f t="shared" si="0"/>
        <v>0</v>
      </c>
    </row>
    <row r="38" spans="1:9" x14ac:dyDescent="0.2">
      <c r="A38" s="27" t="s">
        <v>22</v>
      </c>
      <c r="B38" s="9" t="s">
        <v>74</v>
      </c>
      <c r="C38" s="6" t="s">
        <v>24</v>
      </c>
      <c r="D38" s="10" t="s">
        <v>75</v>
      </c>
      <c r="E38" s="11" t="s">
        <v>52</v>
      </c>
      <c r="F38" s="28">
        <v>2</v>
      </c>
      <c r="G38" s="53"/>
      <c r="H38" s="30">
        <v>30000</v>
      </c>
      <c r="I38" s="31">
        <f t="shared" si="0"/>
        <v>0</v>
      </c>
    </row>
    <row r="39" spans="1:9" ht="25.5" x14ac:dyDescent="0.2">
      <c r="A39" s="27" t="s">
        <v>22</v>
      </c>
      <c r="B39" s="9" t="s">
        <v>77</v>
      </c>
      <c r="C39" s="6" t="s">
        <v>24</v>
      </c>
      <c r="D39" s="10" t="s">
        <v>78</v>
      </c>
      <c r="E39" s="11" t="s">
        <v>52</v>
      </c>
      <c r="F39" s="28">
        <v>2</v>
      </c>
      <c r="G39" s="53"/>
      <c r="H39" s="30">
        <v>60000</v>
      </c>
      <c r="I39" s="31">
        <f t="shared" si="0"/>
        <v>0</v>
      </c>
    </row>
    <row r="40" spans="1:9" ht="25.5" x14ac:dyDescent="0.2">
      <c r="A40" s="27" t="s">
        <v>22</v>
      </c>
      <c r="B40" s="9" t="s">
        <v>79</v>
      </c>
      <c r="C40" s="6" t="s">
        <v>24</v>
      </c>
      <c r="D40" s="10" t="s">
        <v>80</v>
      </c>
      <c r="E40" s="11" t="s">
        <v>52</v>
      </c>
      <c r="F40" s="28">
        <v>10</v>
      </c>
      <c r="G40" s="53"/>
      <c r="H40" s="30">
        <v>18000</v>
      </c>
      <c r="I40" s="31">
        <f t="shared" si="0"/>
        <v>0</v>
      </c>
    </row>
    <row r="41" spans="1:9" ht="25.5" x14ac:dyDescent="0.2">
      <c r="A41" s="27" t="s">
        <v>22</v>
      </c>
      <c r="B41" s="9" t="s">
        <v>79</v>
      </c>
      <c r="C41" s="6" t="s">
        <v>10</v>
      </c>
      <c r="D41" s="10" t="s">
        <v>81</v>
      </c>
      <c r="E41" s="11" t="s">
        <v>82</v>
      </c>
      <c r="F41" s="28">
        <v>10</v>
      </c>
      <c r="G41" s="53"/>
      <c r="H41" s="30">
        <v>20400</v>
      </c>
      <c r="I41" s="31">
        <f t="shared" si="0"/>
        <v>0</v>
      </c>
    </row>
    <row r="42" spans="1:9" ht="12.75" customHeight="1" x14ac:dyDescent="0.2">
      <c r="A42" s="13" t="s">
        <v>27</v>
      </c>
      <c r="D42" s="14" t="s">
        <v>83</v>
      </c>
      <c r="F42" s="28"/>
      <c r="G42" s="53"/>
      <c r="H42" s="30">
        <v>0</v>
      </c>
      <c r="I42" s="31">
        <f t="shared" si="0"/>
        <v>0</v>
      </c>
    </row>
    <row r="43" spans="1:9" ht="25.5" x14ac:dyDescent="0.2">
      <c r="A43" s="27" t="s">
        <v>22</v>
      </c>
      <c r="B43" s="9" t="s">
        <v>79</v>
      </c>
      <c r="C43" s="6" t="s">
        <v>7</v>
      </c>
      <c r="D43" s="10" t="s">
        <v>84</v>
      </c>
      <c r="E43" s="11" t="s">
        <v>82</v>
      </c>
      <c r="F43" s="28">
        <v>8</v>
      </c>
      <c r="G43" s="53"/>
      <c r="H43" s="30">
        <v>20400</v>
      </c>
      <c r="I43" s="31">
        <f t="shared" si="0"/>
        <v>0</v>
      </c>
    </row>
    <row r="44" spans="1:9" ht="12.75" customHeight="1" x14ac:dyDescent="0.2">
      <c r="A44" s="13" t="s">
        <v>27</v>
      </c>
      <c r="D44" s="14" t="s">
        <v>85</v>
      </c>
      <c r="F44" s="28"/>
      <c r="G44" s="53"/>
      <c r="H44" s="30">
        <v>0</v>
      </c>
      <c r="I44" s="31">
        <f t="shared" si="0"/>
        <v>0</v>
      </c>
    </row>
    <row r="45" spans="1:9" ht="25.5" x14ac:dyDescent="0.2">
      <c r="A45" s="27" t="s">
        <v>22</v>
      </c>
      <c r="B45" s="9" t="s">
        <v>79</v>
      </c>
      <c r="C45" s="6" t="s">
        <v>6</v>
      </c>
      <c r="D45" s="10" t="s">
        <v>86</v>
      </c>
      <c r="E45" s="11" t="s">
        <v>82</v>
      </c>
      <c r="F45" s="28">
        <v>6</v>
      </c>
      <c r="G45" s="53"/>
      <c r="H45" s="30">
        <v>15000</v>
      </c>
      <c r="I45" s="31">
        <f t="shared" si="0"/>
        <v>0</v>
      </c>
    </row>
    <row r="46" spans="1:9" ht="12.75" customHeight="1" x14ac:dyDescent="0.2">
      <c r="A46" s="13" t="s">
        <v>27</v>
      </c>
      <c r="D46" s="14" t="s">
        <v>87</v>
      </c>
      <c r="F46" s="28"/>
      <c r="G46" s="53"/>
      <c r="H46" s="30">
        <v>0</v>
      </c>
      <c r="I46" s="31">
        <f t="shared" si="0"/>
        <v>0</v>
      </c>
    </row>
    <row r="47" spans="1:9" ht="25.5" x14ac:dyDescent="0.2">
      <c r="A47" s="27" t="s">
        <v>22</v>
      </c>
      <c r="B47" s="9" t="s">
        <v>88</v>
      </c>
      <c r="C47" s="6" t="s">
        <v>89</v>
      </c>
      <c r="D47" s="10" t="s">
        <v>90</v>
      </c>
      <c r="E47" s="11" t="s">
        <v>52</v>
      </c>
      <c r="F47" s="28">
        <v>5</v>
      </c>
      <c r="G47" s="53"/>
      <c r="H47" s="30">
        <v>7200</v>
      </c>
      <c r="I47" s="31">
        <f t="shared" si="0"/>
        <v>0</v>
      </c>
    </row>
    <row r="48" spans="1:9" ht="12.75" customHeight="1" x14ac:dyDescent="0.2">
      <c r="A48" s="13" t="s">
        <v>27</v>
      </c>
      <c r="D48" s="14" t="s">
        <v>91</v>
      </c>
      <c r="F48" s="28"/>
      <c r="G48" s="53"/>
      <c r="H48" s="30">
        <v>0</v>
      </c>
      <c r="I48" s="31">
        <f t="shared" si="0"/>
        <v>0</v>
      </c>
    </row>
    <row r="49" spans="1:9" x14ac:dyDescent="0.2">
      <c r="A49" s="27" t="s">
        <v>22</v>
      </c>
      <c r="B49" s="9" t="s">
        <v>92</v>
      </c>
      <c r="C49" s="6" t="s">
        <v>24</v>
      </c>
      <c r="D49" s="10" t="s">
        <v>93</v>
      </c>
      <c r="E49" s="11" t="s">
        <v>94</v>
      </c>
      <c r="F49" s="28">
        <v>5</v>
      </c>
      <c r="G49" s="53"/>
      <c r="H49" s="30">
        <v>7800</v>
      </c>
      <c r="I49" s="31">
        <f t="shared" si="0"/>
        <v>0</v>
      </c>
    </row>
    <row r="50" spans="1:9" x14ac:dyDescent="0.2">
      <c r="A50" s="27" t="s">
        <v>22</v>
      </c>
      <c r="B50" s="9" t="s">
        <v>95</v>
      </c>
      <c r="C50" s="6" t="s">
        <v>24</v>
      </c>
      <c r="D50" s="10" t="s">
        <v>96</v>
      </c>
      <c r="E50" s="11" t="s">
        <v>52</v>
      </c>
      <c r="F50" s="28">
        <v>4</v>
      </c>
      <c r="G50" s="53"/>
      <c r="H50" s="30">
        <v>78000</v>
      </c>
      <c r="I50" s="31">
        <f t="shared" si="0"/>
        <v>0</v>
      </c>
    </row>
    <row r="51" spans="1:9" ht="25.5" x14ac:dyDescent="0.2">
      <c r="A51" s="27" t="s">
        <v>22</v>
      </c>
      <c r="B51" s="9" t="s">
        <v>97</v>
      </c>
      <c r="C51" s="6" t="s">
        <v>24</v>
      </c>
      <c r="D51" s="10" t="s">
        <v>98</v>
      </c>
      <c r="E51" s="11" t="s">
        <v>52</v>
      </c>
      <c r="F51" s="28">
        <v>10</v>
      </c>
      <c r="G51" s="53"/>
      <c r="H51" s="30">
        <v>54000</v>
      </c>
      <c r="I51" s="31">
        <f t="shared" si="0"/>
        <v>0</v>
      </c>
    </row>
    <row r="52" spans="1:9" x14ac:dyDescent="0.2">
      <c r="A52" s="27" t="s">
        <v>22</v>
      </c>
      <c r="B52" s="9" t="s">
        <v>99</v>
      </c>
      <c r="C52" s="6" t="s">
        <v>24</v>
      </c>
      <c r="D52" s="10" t="s">
        <v>100</v>
      </c>
      <c r="E52" s="11" t="s">
        <v>82</v>
      </c>
      <c r="F52" s="28">
        <v>5</v>
      </c>
      <c r="G52" s="53"/>
      <c r="H52" s="30">
        <v>24000</v>
      </c>
      <c r="I52" s="31">
        <f t="shared" si="0"/>
        <v>0</v>
      </c>
    </row>
    <row r="53" spans="1:9" ht="25.5" x14ac:dyDescent="0.2">
      <c r="A53" s="27" t="s">
        <v>22</v>
      </c>
      <c r="B53" s="9" t="s">
        <v>102</v>
      </c>
      <c r="C53" s="6" t="s">
        <v>24</v>
      </c>
      <c r="D53" s="10" t="s">
        <v>103</v>
      </c>
      <c r="E53" s="11" t="s">
        <v>82</v>
      </c>
      <c r="F53" s="28">
        <v>10</v>
      </c>
      <c r="G53" s="53"/>
      <c r="H53" s="30">
        <v>4920</v>
      </c>
      <c r="I53" s="31">
        <f t="shared" si="0"/>
        <v>0</v>
      </c>
    </row>
    <row r="54" spans="1:9" ht="12.75" customHeight="1" x14ac:dyDescent="0.2">
      <c r="A54" s="33" t="s">
        <v>28</v>
      </c>
      <c r="D54" s="34" t="s">
        <v>104</v>
      </c>
      <c r="F54" s="28"/>
      <c r="G54" s="53"/>
      <c r="H54" s="30">
        <v>0</v>
      </c>
      <c r="I54" s="31">
        <f t="shared" si="0"/>
        <v>0</v>
      </c>
    </row>
    <row r="55" spans="1:9" ht="25.5" x14ac:dyDescent="0.2">
      <c r="A55" s="27" t="s">
        <v>22</v>
      </c>
      <c r="B55" s="9" t="s">
        <v>102</v>
      </c>
      <c r="C55" s="6" t="s">
        <v>10</v>
      </c>
      <c r="D55" s="10" t="s">
        <v>106</v>
      </c>
      <c r="E55" s="11" t="s">
        <v>82</v>
      </c>
      <c r="F55" s="28">
        <v>10</v>
      </c>
      <c r="G55" s="53"/>
      <c r="H55" s="30">
        <v>1500</v>
      </c>
      <c r="I55" s="31">
        <f t="shared" si="0"/>
        <v>0</v>
      </c>
    </row>
    <row r="56" spans="1:9" ht="25.5" x14ac:dyDescent="0.2">
      <c r="A56" s="27" t="s">
        <v>22</v>
      </c>
      <c r="B56" s="9" t="s">
        <v>102</v>
      </c>
      <c r="C56" s="6" t="s">
        <v>7</v>
      </c>
      <c r="D56" s="10" t="s">
        <v>107</v>
      </c>
      <c r="E56" s="11" t="s">
        <v>52</v>
      </c>
      <c r="F56" s="28">
        <v>5</v>
      </c>
      <c r="G56" s="53"/>
      <c r="H56" s="30">
        <v>6600</v>
      </c>
      <c r="I56" s="31">
        <f t="shared" si="0"/>
        <v>0</v>
      </c>
    </row>
    <row r="57" spans="1:9" ht="25.5" x14ac:dyDescent="0.2">
      <c r="A57" s="27" t="s">
        <v>22</v>
      </c>
      <c r="B57" s="9" t="s">
        <v>108</v>
      </c>
      <c r="C57" s="6" t="s">
        <v>24</v>
      </c>
      <c r="D57" s="10" t="s">
        <v>109</v>
      </c>
      <c r="E57" s="11" t="s">
        <v>52</v>
      </c>
      <c r="F57" s="28">
        <v>3</v>
      </c>
      <c r="G57" s="53"/>
      <c r="H57" s="30">
        <v>13200</v>
      </c>
      <c r="I57" s="31">
        <f t="shared" si="0"/>
        <v>0</v>
      </c>
    </row>
    <row r="58" spans="1:9" x14ac:dyDescent="0.2">
      <c r="A58" s="27" t="s">
        <v>22</v>
      </c>
      <c r="B58" s="9" t="s">
        <v>110</v>
      </c>
      <c r="C58" s="6" t="s">
        <v>24</v>
      </c>
      <c r="D58" s="10" t="s">
        <v>111</v>
      </c>
      <c r="E58" s="11" t="s">
        <v>94</v>
      </c>
      <c r="F58" s="28">
        <v>5</v>
      </c>
      <c r="G58" s="53"/>
      <c r="H58" s="30">
        <v>12000</v>
      </c>
      <c r="I58" s="31">
        <f t="shared" si="0"/>
        <v>0</v>
      </c>
    </row>
    <row r="59" spans="1:9" x14ac:dyDescent="0.2">
      <c r="A59" s="27" t="s">
        <v>22</v>
      </c>
      <c r="B59" s="9" t="s">
        <v>113</v>
      </c>
      <c r="C59" s="6" t="s">
        <v>24</v>
      </c>
      <c r="D59" s="10" t="s">
        <v>114</v>
      </c>
      <c r="E59" s="11" t="s">
        <v>52</v>
      </c>
      <c r="F59" s="28">
        <v>2</v>
      </c>
      <c r="G59" s="53"/>
      <c r="H59" s="30">
        <v>12000</v>
      </c>
      <c r="I59" s="31">
        <f t="shared" si="0"/>
        <v>0</v>
      </c>
    </row>
    <row r="60" spans="1:9" x14ac:dyDescent="0.2">
      <c r="A60" s="27" t="s">
        <v>22</v>
      </c>
      <c r="B60" s="9" t="s">
        <v>116</v>
      </c>
      <c r="C60" s="6" t="s">
        <v>24</v>
      </c>
      <c r="D60" s="10" t="s">
        <v>117</v>
      </c>
      <c r="E60" s="11" t="s">
        <v>94</v>
      </c>
      <c r="F60" s="28">
        <v>10</v>
      </c>
      <c r="G60" s="53"/>
      <c r="H60" s="30">
        <v>11400</v>
      </c>
      <c r="I60" s="31">
        <f t="shared" si="0"/>
        <v>0</v>
      </c>
    </row>
    <row r="61" spans="1:9" x14ac:dyDescent="0.2">
      <c r="A61" s="27" t="s">
        <v>22</v>
      </c>
      <c r="B61" s="9" t="s">
        <v>119</v>
      </c>
      <c r="C61" s="6" t="s">
        <v>24</v>
      </c>
      <c r="D61" s="10" t="s">
        <v>120</v>
      </c>
      <c r="E61" s="11" t="s">
        <v>52</v>
      </c>
      <c r="F61" s="28">
        <v>10</v>
      </c>
      <c r="G61" s="53"/>
      <c r="H61" s="30">
        <v>48000</v>
      </c>
      <c r="I61" s="31">
        <f t="shared" si="0"/>
        <v>0</v>
      </c>
    </row>
    <row r="62" spans="1:9" ht="12.75" customHeight="1" x14ac:dyDescent="0.2">
      <c r="A62" s="13" t="s">
        <v>27</v>
      </c>
      <c r="D62" s="14" t="s">
        <v>121</v>
      </c>
      <c r="F62" s="28"/>
      <c r="G62" s="53"/>
      <c r="H62" s="30">
        <v>0</v>
      </c>
      <c r="I62" s="31">
        <f t="shared" si="0"/>
        <v>0</v>
      </c>
    </row>
    <row r="63" spans="1:9" ht="25.5" x14ac:dyDescent="0.2">
      <c r="A63" s="27" t="s">
        <v>22</v>
      </c>
      <c r="B63" s="9" t="s">
        <v>123</v>
      </c>
      <c r="C63" s="6" t="s">
        <v>24</v>
      </c>
      <c r="D63" s="10" t="s">
        <v>1625</v>
      </c>
      <c r="E63" s="11" t="s">
        <v>52</v>
      </c>
      <c r="F63" s="28">
        <v>10</v>
      </c>
      <c r="G63" s="53"/>
      <c r="H63" s="30">
        <v>42000</v>
      </c>
      <c r="I63" s="31">
        <f t="shared" si="0"/>
        <v>0</v>
      </c>
    </row>
    <row r="64" spans="1:9" ht="12.75" customHeight="1" x14ac:dyDescent="0.2">
      <c r="A64" s="5" t="s">
        <v>20</v>
      </c>
      <c r="B64" s="35" t="s">
        <v>10</v>
      </c>
      <c r="C64" s="36"/>
      <c r="D64" s="37" t="s">
        <v>126</v>
      </c>
      <c r="E64" s="36"/>
      <c r="F64" s="38"/>
      <c r="G64" s="54"/>
      <c r="H64" s="39"/>
      <c r="I64" s="26">
        <f>SUM(I65:I205)</f>
        <v>0</v>
      </c>
    </row>
    <row r="65" spans="1:9" x14ac:dyDescent="0.2">
      <c r="A65" s="27" t="s">
        <v>22</v>
      </c>
      <c r="B65" s="9" t="s">
        <v>127</v>
      </c>
      <c r="C65" s="6" t="s">
        <v>24</v>
      </c>
      <c r="D65" s="10" t="s">
        <v>128</v>
      </c>
      <c r="E65" s="11" t="s">
        <v>129</v>
      </c>
      <c r="F65" s="28">
        <v>6.1525047599502694</v>
      </c>
      <c r="G65" s="53"/>
      <c r="H65" s="30">
        <v>2.52</v>
      </c>
      <c r="I65" s="31">
        <f t="shared" ref="I65:I128" si="1">F65*G65</f>
        <v>0</v>
      </c>
    </row>
    <row r="66" spans="1:9" x14ac:dyDescent="0.2">
      <c r="A66" s="27" t="s">
        <v>22</v>
      </c>
      <c r="B66" s="9" t="s">
        <v>131</v>
      </c>
      <c r="C66" s="6" t="s">
        <v>24</v>
      </c>
      <c r="D66" s="10" t="s">
        <v>132</v>
      </c>
      <c r="E66" s="11" t="s">
        <v>129</v>
      </c>
      <c r="F66" s="28">
        <v>83.075616756872705</v>
      </c>
      <c r="G66" s="53"/>
      <c r="H66" s="30">
        <v>117.6</v>
      </c>
      <c r="I66" s="31">
        <f t="shared" si="1"/>
        <v>0</v>
      </c>
    </row>
    <row r="67" spans="1:9" x14ac:dyDescent="0.2">
      <c r="A67" s="27" t="s">
        <v>22</v>
      </c>
      <c r="B67" s="9" t="s">
        <v>134</v>
      </c>
      <c r="C67" s="6" t="s">
        <v>24</v>
      </c>
      <c r="D67" s="10" t="s">
        <v>135</v>
      </c>
      <c r="E67" s="11" t="s">
        <v>129</v>
      </c>
      <c r="F67" s="28">
        <v>9.7736019713967881</v>
      </c>
      <c r="G67" s="53"/>
      <c r="H67" s="30">
        <v>39.6</v>
      </c>
      <c r="I67" s="31">
        <f t="shared" si="1"/>
        <v>0</v>
      </c>
    </row>
    <row r="68" spans="1:9" ht="25.5" x14ac:dyDescent="0.2">
      <c r="A68" s="27" t="s">
        <v>22</v>
      </c>
      <c r="B68" s="9" t="s">
        <v>137</v>
      </c>
      <c r="C68" s="6" t="s">
        <v>24</v>
      </c>
      <c r="D68" s="10" t="s">
        <v>138</v>
      </c>
      <c r="E68" s="11" t="s">
        <v>94</v>
      </c>
      <c r="F68" s="28">
        <v>15</v>
      </c>
      <c r="G68" s="53"/>
      <c r="H68" s="30">
        <v>2424</v>
      </c>
      <c r="I68" s="31">
        <f t="shared" si="1"/>
        <v>0</v>
      </c>
    </row>
    <row r="69" spans="1:9" ht="12.75" customHeight="1" x14ac:dyDescent="0.2">
      <c r="A69" s="13" t="s">
        <v>27</v>
      </c>
      <c r="D69" s="14" t="s">
        <v>139</v>
      </c>
      <c r="F69" s="28"/>
      <c r="G69" s="53"/>
      <c r="H69" s="30">
        <v>0</v>
      </c>
      <c r="I69" s="31">
        <f t="shared" si="1"/>
        <v>0</v>
      </c>
    </row>
    <row r="70" spans="1:9" ht="25.5" x14ac:dyDescent="0.2">
      <c r="A70" s="27" t="s">
        <v>22</v>
      </c>
      <c r="B70" s="9" t="s">
        <v>141</v>
      </c>
      <c r="C70" s="6" t="s">
        <v>24</v>
      </c>
      <c r="D70" s="10" t="s">
        <v>142</v>
      </c>
      <c r="E70" s="11" t="s">
        <v>94</v>
      </c>
      <c r="F70" s="28">
        <v>15</v>
      </c>
      <c r="G70" s="53"/>
      <c r="H70" s="30">
        <v>6840</v>
      </c>
      <c r="I70" s="31">
        <f t="shared" si="1"/>
        <v>0</v>
      </c>
    </row>
    <row r="71" spans="1:9" ht="12.75" customHeight="1" x14ac:dyDescent="0.2">
      <c r="A71" s="13" t="s">
        <v>27</v>
      </c>
      <c r="D71" s="14" t="s">
        <v>139</v>
      </c>
      <c r="F71" s="28"/>
      <c r="G71" s="53"/>
      <c r="H71" s="30">
        <v>0</v>
      </c>
      <c r="I71" s="31">
        <f t="shared" si="1"/>
        <v>0</v>
      </c>
    </row>
    <row r="72" spans="1:9" ht="25.5" x14ac:dyDescent="0.2">
      <c r="A72" s="27" t="s">
        <v>22</v>
      </c>
      <c r="B72" s="9" t="s">
        <v>144</v>
      </c>
      <c r="C72" s="6" t="s">
        <v>24</v>
      </c>
      <c r="D72" s="10" t="s">
        <v>145</v>
      </c>
      <c r="E72" s="11" t="s">
        <v>94</v>
      </c>
      <c r="F72" s="28">
        <v>7</v>
      </c>
      <c r="G72" s="53"/>
      <c r="H72" s="30">
        <v>15360</v>
      </c>
      <c r="I72" s="31">
        <f t="shared" si="1"/>
        <v>0</v>
      </c>
    </row>
    <row r="73" spans="1:9" ht="12.75" customHeight="1" x14ac:dyDescent="0.2">
      <c r="A73" s="13" t="s">
        <v>27</v>
      </c>
      <c r="D73" s="14" t="s">
        <v>139</v>
      </c>
      <c r="F73" s="28"/>
      <c r="G73" s="53"/>
      <c r="H73" s="30">
        <v>0</v>
      </c>
      <c r="I73" s="31">
        <f t="shared" si="1"/>
        <v>0</v>
      </c>
    </row>
    <row r="74" spans="1:9" x14ac:dyDescent="0.2">
      <c r="A74" s="27" t="s">
        <v>22</v>
      </c>
      <c r="B74" s="9" t="s">
        <v>146</v>
      </c>
      <c r="C74" s="6" t="s">
        <v>24</v>
      </c>
      <c r="D74" s="10" t="s">
        <v>147</v>
      </c>
      <c r="E74" s="11" t="s">
        <v>94</v>
      </c>
      <c r="F74" s="28">
        <v>7</v>
      </c>
      <c r="G74" s="53"/>
      <c r="H74" s="30">
        <v>968.4</v>
      </c>
      <c r="I74" s="31">
        <f t="shared" si="1"/>
        <v>0</v>
      </c>
    </row>
    <row r="75" spans="1:9" x14ac:dyDescent="0.2">
      <c r="A75" s="27" t="s">
        <v>22</v>
      </c>
      <c r="B75" s="9" t="s">
        <v>149</v>
      </c>
      <c r="C75" s="6" t="s">
        <v>24</v>
      </c>
      <c r="D75" s="10" t="s">
        <v>150</v>
      </c>
      <c r="E75" s="11" t="s">
        <v>94</v>
      </c>
      <c r="F75" s="28">
        <v>6</v>
      </c>
      <c r="G75" s="53"/>
      <c r="H75" s="30">
        <v>1932</v>
      </c>
      <c r="I75" s="31">
        <f t="shared" si="1"/>
        <v>0</v>
      </c>
    </row>
    <row r="76" spans="1:9" x14ac:dyDescent="0.2">
      <c r="A76" s="27" t="s">
        <v>22</v>
      </c>
      <c r="B76" s="9" t="s">
        <v>151</v>
      </c>
      <c r="C76" s="6" t="s">
        <v>24</v>
      </c>
      <c r="D76" s="10" t="s">
        <v>152</v>
      </c>
      <c r="E76" s="11" t="s">
        <v>94</v>
      </c>
      <c r="F76" s="28">
        <v>4</v>
      </c>
      <c r="G76" s="53"/>
      <c r="H76" s="30">
        <v>5568</v>
      </c>
      <c r="I76" s="31">
        <f t="shared" si="1"/>
        <v>0</v>
      </c>
    </row>
    <row r="77" spans="1:9" ht="25.5" x14ac:dyDescent="0.2">
      <c r="A77" s="27" t="s">
        <v>22</v>
      </c>
      <c r="B77" s="9" t="s">
        <v>153</v>
      </c>
      <c r="C77" s="6" t="s">
        <v>24</v>
      </c>
      <c r="D77" s="10" t="s">
        <v>154</v>
      </c>
      <c r="E77" s="11" t="s">
        <v>26</v>
      </c>
      <c r="F77" s="28">
        <v>1.6611762851865728</v>
      </c>
      <c r="G77" s="53"/>
      <c r="H77" s="30">
        <v>862.8</v>
      </c>
      <c r="I77" s="31">
        <f t="shared" si="1"/>
        <v>0</v>
      </c>
    </row>
    <row r="78" spans="1:9" ht="25.5" x14ac:dyDescent="0.2">
      <c r="A78" s="27" t="s">
        <v>22</v>
      </c>
      <c r="B78" s="9" t="s">
        <v>156</v>
      </c>
      <c r="C78" s="6" t="s">
        <v>24</v>
      </c>
      <c r="D78" s="10" t="s">
        <v>157</v>
      </c>
      <c r="E78" s="11" t="s">
        <v>26</v>
      </c>
      <c r="F78" s="28">
        <v>9.2287571399254045</v>
      </c>
      <c r="G78" s="53"/>
      <c r="H78" s="30">
        <v>1161.5999999999999</v>
      </c>
      <c r="I78" s="31">
        <f t="shared" si="1"/>
        <v>0</v>
      </c>
    </row>
    <row r="79" spans="1:9" ht="25.5" x14ac:dyDescent="0.2">
      <c r="A79" s="27" t="s">
        <v>22</v>
      </c>
      <c r="B79" s="9" t="s">
        <v>158</v>
      </c>
      <c r="C79" s="6" t="s">
        <v>24</v>
      </c>
      <c r="D79" s="10" t="s">
        <v>159</v>
      </c>
      <c r="E79" s="11" t="s">
        <v>26</v>
      </c>
      <c r="F79" s="28">
        <v>92.595196637251561</v>
      </c>
      <c r="G79" s="53"/>
      <c r="H79" s="30">
        <v>1248</v>
      </c>
      <c r="I79" s="31">
        <f t="shared" si="1"/>
        <v>0</v>
      </c>
    </row>
    <row r="80" spans="1:9" ht="25.5" x14ac:dyDescent="0.2">
      <c r="A80" s="27" t="s">
        <v>22</v>
      </c>
      <c r="B80" s="9" t="s">
        <v>160</v>
      </c>
      <c r="C80" s="6" t="s">
        <v>24</v>
      </c>
      <c r="D80" s="10" t="s">
        <v>161</v>
      </c>
      <c r="E80" s="11" t="s">
        <v>26</v>
      </c>
      <c r="F80" s="28">
        <v>149.50586566679155</v>
      </c>
      <c r="G80" s="53"/>
      <c r="H80" s="30">
        <v>1332</v>
      </c>
      <c r="I80" s="31">
        <f t="shared" si="1"/>
        <v>0</v>
      </c>
    </row>
    <row r="81" spans="1:9" ht="25.5" x14ac:dyDescent="0.2">
      <c r="A81" s="27" t="s">
        <v>22</v>
      </c>
      <c r="B81" s="9" t="s">
        <v>162</v>
      </c>
      <c r="C81" s="6" t="s">
        <v>24</v>
      </c>
      <c r="D81" s="10" t="s">
        <v>163</v>
      </c>
      <c r="E81" s="11" t="s">
        <v>26</v>
      </c>
      <c r="F81" s="28">
        <v>12.950022612100744</v>
      </c>
      <c r="G81" s="53"/>
      <c r="H81" s="30">
        <v>3060</v>
      </c>
      <c r="I81" s="31">
        <f t="shared" si="1"/>
        <v>0</v>
      </c>
    </row>
    <row r="82" spans="1:9" ht="25.5" x14ac:dyDescent="0.2">
      <c r="A82" s="27" t="s">
        <v>22</v>
      </c>
      <c r="B82" s="9" t="s">
        <v>164</v>
      </c>
      <c r="C82" s="6" t="s">
        <v>24</v>
      </c>
      <c r="D82" s="10" t="s">
        <v>165</v>
      </c>
      <c r="E82" s="11" t="s">
        <v>26</v>
      </c>
      <c r="F82" s="28">
        <v>47.548573590845372</v>
      </c>
      <c r="G82" s="53"/>
      <c r="H82" s="30">
        <v>3360</v>
      </c>
      <c r="I82" s="31">
        <f t="shared" si="1"/>
        <v>0</v>
      </c>
    </row>
    <row r="83" spans="1:9" ht="25.5" x14ac:dyDescent="0.2">
      <c r="A83" s="27" t="s">
        <v>22</v>
      </c>
      <c r="B83" s="9" t="s">
        <v>166</v>
      </c>
      <c r="C83" s="6" t="s">
        <v>24</v>
      </c>
      <c r="D83" s="10" t="s">
        <v>167</v>
      </c>
      <c r="E83" s="11" t="s">
        <v>26</v>
      </c>
      <c r="F83" s="28">
        <v>3.0762523799751347</v>
      </c>
      <c r="G83" s="53"/>
      <c r="H83" s="30">
        <v>469.2</v>
      </c>
      <c r="I83" s="31">
        <f t="shared" si="1"/>
        <v>0</v>
      </c>
    </row>
    <row r="84" spans="1:9" ht="25.5" x14ac:dyDescent="0.2">
      <c r="A84" s="27" t="s">
        <v>22</v>
      </c>
      <c r="B84" s="9" t="s">
        <v>168</v>
      </c>
      <c r="C84" s="6" t="s">
        <v>24</v>
      </c>
      <c r="D84" s="10" t="s">
        <v>169</v>
      </c>
      <c r="E84" s="11" t="s">
        <v>26</v>
      </c>
      <c r="F84" s="28">
        <v>48.203404922928961</v>
      </c>
      <c r="G84" s="53"/>
      <c r="H84" s="30">
        <v>801.6</v>
      </c>
      <c r="I84" s="31">
        <f t="shared" si="1"/>
        <v>0</v>
      </c>
    </row>
    <row r="85" spans="1:9" x14ac:dyDescent="0.2">
      <c r="A85" s="27" t="s">
        <v>22</v>
      </c>
      <c r="B85" s="9" t="s">
        <v>170</v>
      </c>
      <c r="C85" s="6" t="s">
        <v>24</v>
      </c>
      <c r="D85" s="10" t="s">
        <v>171</v>
      </c>
      <c r="E85" s="11" t="s">
        <v>26</v>
      </c>
      <c r="F85" s="28">
        <v>1.5381261899875673</v>
      </c>
      <c r="G85" s="53"/>
      <c r="H85" s="30">
        <v>1168.8</v>
      </c>
      <c r="I85" s="31">
        <f t="shared" si="1"/>
        <v>0</v>
      </c>
    </row>
    <row r="86" spans="1:9" ht="25.5" x14ac:dyDescent="0.2">
      <c r="A86" s="27" t="s">
        <v>22</v>
      </c>
      <c r="B86" s="9" t="s">
        <v>172</v>
      </c>
      <c r="C86" s="6" t="s">
        <v>24</v>
      </c>
      <c r="D86" s="10" t="s">
        <v>173</v>
      </c>
      <c r="E86" s="11" t="s">
        <v>26</v>
      </c>
      <c r="F86" s="28">
        <v>1.5381261899875673</v>
      </c>
      <c r="G86" s="53"/>
      <c r="H86" s="30">
        <v>1194</v>
      </c>
      <c r="I86" s="31">
        <f t="shared" si="1"/>
        <v>0</v>
      </c>
    </row>
    <row r="87" spans="1:9" ht="25.5" x14ac:dyDescent="0.2">
      <c r="A87" s="27" t="s">
        <v>22</v>
      </c>
      <c r="B87" s="9" t="s">
        <v>174</v>
      </c>
      <c r="C87" s="6" t="s">
        <v>24</v>
      </c>
      <c r="D87" s="10" t="s">
        <v>175</v>
      </c>
      <c r="E87" s="11" t="s">
        <v>26</v>
      </c>
      <c r="F87" s="28">
        <v>20.6108909458334</v>
      </c>
      <c r="G87" s="53"/>
      <c r="H87" s="30">
        <v>1560</v>
      </c>
      <c r="I87" s="31">
        <f t="shared" si="1"/>
        <v>0</v>
      </c>
    </row>
    <row r="88" spans="1:9" ht="25.5" x14ac:dyDescent="0.2">
      <c r="A88" s="27" t="s">
        <v>22</v>
      </c>
      <c r="B88" s="9" t="s">
        <v>176</v>
      </c>
      <c r="C88" s="6" t="s">
        <v>24</v>
      </c>
      <c r="D88" s="10" t="s">
        <v>177</v>
      </c>
      <c r="E88" s="11" t="s">
        <v>129</v>
      </c>
      <c r="F88" s="28">
        <v>53.834416649564858</v>
      </c>
      <c r="G88" s="53"/>
      <c r="H88" s="30">
        <v>177.6</v>
      </c>
      <c r="I88" s="31">
        <f t="shared" si="1"/>
        <v>0</v>
      </c>
    </row>
    <row r="89" spans="1:9" ht="25.5" x14ac:dyDescent="0.2">
      <c r="A89" s="27" t="s">
        <v>22</v>
      </c>
      <c r="B89" s="9" t="s">
        <v>179</v>
      </c>
      <c r="C89" s="6" t="s">
        <v>24</v>
      </c>
      <c r="D89" s="10" t="s">
        <v>180</v>
      </c>
      <c r="E89" s="11" t="s">
        <v>26</v>
      </c>
      <c r="F89" s="28">
        <v>73.830057119403236</v>
      </c>
      <c r="G89" s="53"/>
      <c r="H89" s="30">
        <v>348</v>
      </c>
      <c r="I89" s="31">
        <f t="shared" si="1"/>
        <v>0</v>
      </c>
    </row>
    <row r="90" spans="1:9" ht="25.5" x14ac:dyDescent="0.2">
      <c r="A90" s="27" t="s">
        <v>22</v>
      </c>
      <c r="B90" s="9" t="s">
        <v>181</v>
      </c>
      <c r="C90" s="6" t="s">
        <v>24</v>
      </c>
      <c r="D90" s="10" t="s">
        <v>182</v>
      </c>
      <c r="E90" s="11" t="s">
        <v>26</v>
      </c>
      <c r="F90" s="28">
        <v>14.212285995485122</v>
      </c>
      <c r="G90" s="53"/>
      <c r="H90" s="30">
        <v>342</v>
      </c>
      <c r="I90" s="31">
        <f t="shared" si="1"/>
        <v>0</v>
      </c>
    </row>
    <row r="91" spans="1:9" ht="25.5" x14ac:dyDescent="0.2">
      <c r="A91" s="27" t="s">
        <v>22</v>
      </c>
      <c r="B91" s="9" t="s">
        <v>183</v>
      </c>
      <c r="C91" s="6" t="s">
        <v>24</v>
      </c>
      <c r="D91" s="10" t="s">
        <v>184</v>
      </c>
      <c r="E91" s="11" t="s">
        <v>26</v>
      </c>
      <c r="F91" s="28">
        <v>11.997384281903026</v>
      </c>
      <c r="G91" s="53"/>
      <c r="H91" s="30">
        <v>342</v>
      </c>
      <c r="I91" s="31">
        <f t="shared" si="1"/>
        <v>0</v>
      </c>
    </row>
    <row r="92" spans="1:9" ht="25.5" x14ac:dyDescent="0.2">
      <c r="A92" s="27" t="s">
        <v>22</v>
      </c>
      <c r="B92" s="9" t="s">
        <v>185</v>
      </c>
      <c r="C92" s="6" t="s">
        <v>24</v>
      </c>
      <c r="D92" s="10" t="s">
        <v>186</v>
      </c>
      <c r="E92" s="11" t="s">
        <v>26</v>
      </c>
      <c r="F92" s="28">
        <v>215.33766659825943</v>
      </c>
      <c r="G92" s="53"/>
      <c r="H92" s="30">
        <v>596.4</v>
      </c>
      <c r="I92" s="31">
        <f t="shared" si="1"/>
        <v>0</v>
      </c>
    </row>
    <row r="93" spans="1:9" ht="25.5" x14ac:dyDescent="0.2">
      <c r="A93" s="27" t="s">
        <v>22</v>
      </c>
      <c r="B93" s="9" t="s">
        <v>187</v>
      </c>
      <c r="C93" s="6" t="s">
        <v>24</v>
      </c>
      <c r="D93" s="10" t="s">
        <v>188</v>
      </c>
      <c r="E93" s="11" t="s">
        <v>26</v>
      </c>
      <c r="F93" s="28">
        <v>1362.9643794717831</v>
      </c>
      <c r="G93" s="53"/>
      <c r="H93" s="30">
        <v>669.6</v>
      </c>
      <c r="I93" s="31">
        <f t="shared" si="1"/>
        <v>0</v>
      </c>
    </row>
    <row r="94" spans="1:9" ht="25.5" x14ac:dyDescent="0.2">
      <c r="A94" s="27" t="s">
        <v>22</v>
      </c>
      <c r="B94" s="9" t="s">
        <v>189</v>
      </c>
      <c r="C94" s="6" t="s">
        <v>24</v>
      </c>
      <c r="D94" s="10" t="s">
        <v>190</v>
      </c>
      <c r="E94" s="11" t="s">
        <v>26</v>
      </c>
      <c r="F94" s="28">
        <v>15.381261899875673</v>
      </c>
      <c r="G94" s="53"/>
      <c r="H94" s="30">
        <v>837.6</v>
      </c>
      <c r="I94" s="31">
        <f t="shared" si="1"/>
        <v>0</v>
      </c>
    </row>
    <row r="95" spans="1:9" ht="25.5" x14ac:dyDescent="0.2">
      <c r="A95" s="27" t="s">
        <v>22</v>
      </c>
      <c r="B95" s="9" t="s">
        <v>191</v>
      </c>
      <c r="C95" s="6" t="s">
        <v>24</v>
      </c>
      <c r="D95" s="10" t="s">
        <v>192</v>
      </c>
      <c r="E95" s="11" t="s">
        <v>26</v>
      </c>
      <c r="F95" s="28">
        <v>12.305009519900539</v>
      </c>
      <c r="G95" s="53"/>
      <c r="H95" s="30">
        <v>867.6</v>
      </c>
      <c r="I95" s="31">
        <f t="shared" si="1"/>
        <v>0</v>
      </c>
    </row>
    <row r="96" spans="1:9" ht="25.5" x14ac:dyDescent="0.2">
      <c r="A96" s="27" t="s">
        <v>22</v>
      </c>
      <c r="B96" s="9" t="s">
        <v>193</v>
      </c>
      <c r="C96" s="6" t="s">
        <v>24</v>
      </c>
      <c r="D96" s="10" t="s">
        <v>194</v>
      </c>
      <c r="E96" s="11" t="s">
        <v>26</v>
      </c>
      <c r="F96" s="28">
        <v>156.88887137873186</v>
      </c>
      <c r="G96" s="53"/>
      <c r="H96" s="30">
        <v>976.8</v>
      </c>
      <c r="I96" s="31">
        <f t="shared" si="1"/>
        <v>0</v>
      </c>
    </row>
    <row r="97" spans="1:9" ht="25.5" x14ac:dyDescent="0.2">
      <c r="A97" s="27" t="s">
        <v>22</v>
      </c>
      <c r="B97" s="9" t="s">
        <v>195</v>
      </c>
      <c r="C97" s="6" t="s">
        <v>24</v>
      </c>
      <c r="D97" s="10" t="s">
        <v>196</v>
      </c>
      <c r="E97" s="11" t="s">
        <v>26</v>
      </c>
      <c r="F97" s="28">
        <v>477.12674413414334</v>
      </c>
      <c r="G97" s="53"/>
      <c r="H97" s="30">
        <v>1066.8</v>
      </c>
      <c r="I97" s="31">
        <f t="shared" si="1"/>
        <v>0</v>
      </c>
    </row>
    <row r="98" spans="1:9" ht="25.5" x14ac:dyDescent="0.2">
      <c r="A98" s="27" t="s">
        <v>22</v>
      </c>
      <c r="B98" s="9" t="s">
        <v>198</v>
      </c>
      <c r="C98" s="6" t="s">
        <v>24</v>
      </c>
      <c r="D98" s="10" t="s">
        <v>199</v>
      </c>
      <c r="E98" s="11" t="s">
        <v>26</v>
      </c>
      <c r="F98" s="28">
        <v>94.354353431864595</v>
      </c>
      <c r="G98" s="53"/>
      <c r="H98" s="30">
        <v>2016</v>
      </c>
      <c r="I98" s="31">
        <f t="shared" si="1"/>
        <v>0</v>
      </c>
    </row>
    <row r="99" spans="1:9" ht="25.5" x14ac:dyDescent="0.2">
      <c r="A99" s="27" t="s">
        <v>22</v>
      </c>
      <c r="B99" s="9" t="s">
        <v>201</v>
      </c>
      <c r="C99" s="6" t="s">
        <v>24</v>
      </c>
      <c r="D99" s="10" t="s">
        <v>202</v>
      </c>
      <c r="E99" s="11" t="s">
        <v>26</v>
      </c>
      <c r="F99" s="28">
        <v>141.50760947885618</v>
      </c>
      <c r="G99" s="53"/>
      <c r="H99" s="30">
        <v>1194</v>
      </c>
      <c r="I99" s="31">
        <f t="shared" si="1"/>
        <v>0</v>
      </c>
    </row>
    <row r="100" spans="1:9" x14ac:dyDescent="0.2">
      <c r="A100" s="27" t="s">
        <v>22</v>
      </c>
      <c r="B100" s="9" t="s">
        <v>203</v>
      </c>
      <c r="C100" s="6" t="s">
        <v>24</v>
      </c>
      <c r="D100" s="10" t="s">
        <v>204</v>
      </c>
      <c r="E100" s="11" t="s">
        <v>205</v>
      </c>
      <c r="F100" s="28">
        <v>8.3058814259328635</v>
      </c>
      <c r="G100" s="53"/>
      <c r="H100" s="30">
        <v>58.8</v>
      </c>
      <c r="I100" s="31">
        <f t="shared" si="1"/>
        <v>0</v>
      </c>
    </row>
    <row r="101" spans="1:9" ht="25.5" x14ac:dyDescent="0.2">
      <c r="A101" s="27" t="s">
        <v>22</v>
      </c>
      <c r="B101" s="9" t="s">
        <v>206</v>
      </c>
      <c r="C101" s="6" t="s">
        <v>24</v>
      </c>
      <c r="D101" s="10" t="s">
        <v>207</v>
      </c>
      <c r="E101" s="11" t="s">
        <v>205</v>
      </c>
      <c r="F101" s="28">
        <v>216.32206735985147</v>
      </c>
      <c r="G101" s="53"/>
      <c r="H101" s="30">
        <v>128.4</v>
      </c>
      <c r="I101" s="31">
        <f t="shared" si="1"/>
        <v>0</v>
      </c>
    </row>
    <row r="102" spans="1:9" ht="25.5" x14ac:dyDescent="0.2">
      <c r="A102" s="27" t="s">
        <v>22</v>
      </c>
      <c r="B102" s="9" t="s">
        <v>208</v>
      </c>
      <c r="C102" s="6" t="s">
        <v>24</v>
      </c>
      <c r="D102" s="10" t="s">
        <v>209</v>
      </c>
      <c r="E102" s="11" t="s">
        <v>205</v>
      </c>
      <c r="F102" s="28">
        <v>79.182736260559963</v>
      </c>
      <c r="G102" s="53"/>
      <c r="H102" s="30">
        <v>132</v>
      </c>
      <c r="I102" s="31">
        <f t="shared" si="1"/>
        <v>0</v>
      </c>
    </row>
    <row r="103" spans="1:9" x14ac:dyDescent="0.2">
      <c r="A103" s="27" t="s">
        <v>22</v>
      </c>
      <c r="B103" s="9" t="s">
        <v>210</v>
      </c>
      <c r="C103" s="6" t="s">
        <v>24</v>
      </c>
      <c r="D103" s="10" t="s">
        <v>211</v>
      </c>
      <c r="E103" s="11" t="s">
        <v>129</v>
      </c>
      <c r="F103" s="28">
        <v>1334.1706571952159</v>
      </c>
      <c r="G103" s="53"/>
      <c r="H103" s="30">
        <v>51.6</v>
      </c>
      <c r="I103" s="31">
        <f t="shared" si="1"/>
        <v>0</v>
      </c>
    </row>
    <row r="104" spans="1:9" x14ac:dyDescent="0.2">
      <c r="A104" s="27" t="s">
        <v>22</v>
      </c>
      <c r="B104" s="9" t="s">
        <v>213</v>
      </c>
      <c r="C104" s="6" t="s">
        <v>24</v>
      </c>
      <c r="D104" s="10" t="s">
        <v>214</v>
      </c>
      <c r="E104" s="11" t="s">
        <v>26</v>
      </c>
      <c r="F104" s="28">
        <v>19.995640469838374</v>
      </c>
      <c r="G104" s="53"/>
      <c r="H104" s="30">
        <v>1728</v>
      </c>
      <c r="I104" s="31">
        <f t="shared" si="1"/>
        <v>0</v>
      </c>
    </row>
    <row r="105" spans="1:9" ht="25.5" x14ac:dyDescent="0.2">
      <c r="A105" s="27" t="s">
        <v>22</v>
      </c>
      <c r="B105" s="9" t="s">
        <v>215</v>
      </c>
      <c r="C105" s="6" t="s">
        <v>24</v>
      </c>
      <c r="D105" s="10" t="s">
        <v>216</v>
      </c>
      <c r="E105" s="11" t="s">
        <v>26</v>
      </c>
      <c r="F105" s="28">
        <v>137.87763167048553</v>
      </c>
      <c r="G105" s="53"/>
      <c r="H105" s="30">
        <v>1728</v>
      </c>
      <c r="I105" s="31">
        <f t="shared" si="1"/>
        <v>0</v>
      </c>
    </row>
    <row r="106" spans="1:9" ht="25.5" x14ac:dyDescent="0.2">
      <c r="A106" s="27" t="s">
        <v>22</v>
      </c>
      <c r="B106" s="9" t="s">
        <v>217</v>
      </c>
      <c r="C106" s="6" t="s">
        <v>24</v>
      </c>
      <c r="D106" s="10" t="s">
        <v>218</v>
      </c>
      <c r="E106" s="11" t="s">
        <v>26</v>
      </c>
      <c r="F106" s="28">
        <v>4.3682783795646909</v>
      </c>
      <c r="G106" s="53"/>
      <c r="H106" s="30">
        <v>1908</v>
      </c>
      <c r="I106" s="31">
        <f t="shared" si="1"/>
        <v>0</v>
      </c>
    </row>
    <row r="107" spans="1:9" ht="25.5" x14ac:dyDescent="0.2">
      <c r="A107" s="27" t="s">
        <v>22</v>
      </c>
      <c r="B107" s="9" t="s">
        <v>219</v>
      </c>
      <c r="C107" s="6" t="s">
        <v>24</v>
      </c>
      <c r="D107" s="10" t="s">
        <v>220</v>
      </c>
      <c r="E107" s="11" t="s">
        <v>26</v>
      </c>
      <c r="F107" s="28">
        <v>11.628233996306008</v>
      </c>
      <c r="G107" s="53"/>
      <c r="H107" s="30">
        <v>2004</v>
      </c>
      <c r="I107" s="31">
        <f t="shared" si="1"/>
        <v>0</v>
      </c>
    </row>
    <row r="108" spans="1:9" ht="25.5" x14ac:dyDescent="0.2">
      <c r="A108" s="27" t="s">
        <v>22</v>
      </c>
      <c r="B108" s="9" t="s">
        <v>221</v>
      </c>
      <c r="C108" s="6" t="s">
        <v>24</v>
      </c>
      <c r="D108" s="10" t="s">
        <v>222</v>
      </c>
      <c r="E108" s="11" t="s">
        <v>26</v>
      </c>
      <c r="F108" s="28">
        <v>230.71892849813511</v>
      </c>
      <c r="G108" s="53"/>
      <c r="H108" s="30">
        <v>2064</v>
      </c>
      <c r="I108" s="31">
        <f t="shared" si="1"/>
        <v>0</v>
      </c>
    </row>
    <row r="109" spans="1:9" ht="25.5" x14ac:dyDescent="0.2">
      <c r="A109" s="27" t="s">
        <v>22</v>
      </c>
      <c r="B109" s="9" t="s">
        <v>223</v>
      </c>
      <c r="C109" s="6" t="s">
        <v>24</v>
      </c>
      <c r="D109" s="10" t="s">
        <v>224</v>
      </c>
      <c r="E109" s="11" t="s">
        <v>26</v>
      </c>
      <c r="F109" s="28">
        <v>107.66883329912972</v>
      </c>
      <c r="G109" s="53"/>
      <c r="H109" s="30">
        <v>2136</v>
      </c>
      <c r="I109" s="31">
        <f t="shared" si="1"/>
        <v>0</v>
      </c>
    </row>
    <row r="110" spans="1:9" ht="25.5" x14ac:dyDescent="0.2">
      <c r="A110" s="27" t="s">
        <v>22</v>
      </c>
      <c r="B110" s="9" t="s">
        <v>225</v>
      </c>
      <c r="C110" s="6" t="s">
        <v>24</v>
      </c>
      <c r="D110" s="10" t="s">
        <v>226</v>
      </c>
      <c r="E110" s="11" t="s">
        <v>26</v>
      </c>
      <c r="F110" s="28">
        <v>1728.8538375460257</v>
      </c>
      <c r="G110" s="53"/>
      <c r="H110" s="30">
        <v>2232</v>
      </c>
      <c r="I110" s="31">
        <f t="shared" si="1"/>
        <v>0</v>
      </c>
    </row>
    <row r="111" spans="1:9" ht="25.5" x14ac:dyDescent="0.2">
      <c r="A111" s="27" t="s">
        <v>22</v>
      </c>
      <c r="B111" s="9" t="s">
        <v>227</v>
      </c>
      <c r="C111" s="6" t="s">
        <v>24</v>
      </c>
      <c r="D111" s="10" t="s">
        <v>228</v>
      </c>
      <c r="E111" s="11" t="s">
        <v>205</v>
      </c>
      <c r="F111" s="28">
        <v>7.444530759539826</v>
      </c>
      <c r="G111" s="53"/>
      <c r="H111" s="30">
        <v>127.19999999999999</v>
      </c>
      <c r="I111" s="31">
        <f t="shared" si="1"/>
        <v>0</v>
      </c>
    </row>
    <row r="112" spans="1:9" ht="25.5" x14ac:dyDescent="0.2">
      <c r="A112" s="27" t="s">
        <v>22</v>
      </c>
      <c r="B112" s="9" t="s">
        <v>230</v>
      </c>
      <c r="C112" s="6" t="s">
        <v>24</v>
      </c>
      <c r="D112" s="10" t="s">
        <v>231</v>
      </c>
      <c r="E112" s="11" t="s">
        <v>205</v>
      </c>
      <c r="F112" s="28">
        <v>6.4408036991504831</v>
      </c>
      <c r="G112" s="53"/>
      <c r="H112" s="30">
        <v>2508</v>
      </c>
      <c r="I112" s="31">
        <f t="shared" si="1"/>
        <v>0</v>
      </c>
    </row>
    <row r="113" spans="1:9" x14ac:dyDescent="0.2">
      <c r="A113" s="27" t="s">
        <v>22</v>
      </c>
      <c r="B113" s="9" t="s">
        <v>233</v>
      </c>
      <c r="C113" s="6" t="s">
        <v>24</v>
      </c>
      <c r="D113" s="10" t="s">
        <v>234</v>
      </c>
      <c r="E113" s="11" t="s">
        <v>26</v>
      </c>
      <c r="F113" s="28">
        <v>7.6906309499378365</v>
      </c>
      <c r="G113" s="53"/>
      <c r="H113" s="30">
        <v>160.79999999999998</v>
      </c>
      <c r="I113" s="31">
        <f t="shared" si="1"/>
        <v>0</v>
      </c>
    </row>
    <row r="114" spans="1:9" ht="25.5" x14ac:dyDescent="0.2">
      <c r="A114" s="27" t="s">
        <v>22</v>
      </c>
      <c r="B114" s="9" t="s">
        <v>236</v>
      </c>
      <c r="C114" s="6" t="s">
        <v>24</v>
      </c>
      <c r="D114" s="10" t="s">
        <v>237</v>
      </c>
      <c r="E114" s="11" t="s">
        <v>26</v>
      </c>
      <c r="F114" s="28">
        <v>27.686271419776212</v>
      </c>
      <c r="G114" s="53"/>
      <c r="H114" s="30">
        <v>494.4</v>
      </c>
      <c r="I114" s="31">
        <f t="shared" si="1"/>
        <v>0</v>
      </c>
    </row>
    <row r="115" spans="1:9" x14ac:dyDescent="0.2">
      <c r="A115" s="27" t="s">
        <v>22</v>
      </c>
      <c r="B115" s="9" t="s">
        <v>239</v>
      </c>
      <c r="C115" s="6" t="s">
        <v>24</v>
      </c>
      <c r="D115" s="10" t="s">
        <v>240</v>
      </c>
      <c r="E115" s="11" t="s">
        <v>26</v>
      </c>
      <c r="F115" s="28">
        <v>30.516423609353335</v>
      </c>
      <c r="G115" s="53"/>
      <c r="H115" s="30">
        <v>177.6</v>
      </c>
      <c r="I115" s="31">
        <f t="shared" si="1"/>
        <v>0</v>
      </c>
    </row>
    <row r="116" spans="1:9" ht="25.5" x14ac:dyDescent="0.2">
      <c r="A116" s="27" t="s">
        <v>22</v>
      </c>
      <c r="B116" s="9" t="s">
        <v>243</v>
      </c>
      <c r="C116" s="6" t="s">
        <v>24</v>
      </c>
      <c r="D116" s="10" t="s">
        <v>244</v>
      </c>
      <c r="E116" s="11" t="s">
        <v>26</v>
      </c>
      <c r="F116" s="28">
        <v>74.87598292859478</v>
      </c>
      <c r="G116" s="53"/>
      <c r="H116" s="30">
        <v>177.6</v>
      </c>
      <c r="I116" s="31">
        <f t="shared" si="1"/>
        <v>0</v>
      </c>
    </row>
    <row r="117" spans="1:9" ht="25.5" x14ac:dyDescent="0.2">
      <c r="A117" s="27" t="s">
        <v>22</v>
      </c>
      <c r="B117" s="9" t="s">
        <v>245</v>
      </c>
      <c r="C117" s="6" t="s">
        <v>24</v>
      </c>
      <c r="D117" s="10" t="s">
        <v>246</v>
      </c>
      <c r="E117" s="11" t="s">
        <v>26</v>
      </c>
      <c r="F117" s="28">
        <v>44.359559319241434</v>
      </c>
      <c r="G117" s="53"/>
      <c r="H117" s="30">
        <v>319.2</v>
      </c>
      <c r="I117" s="31">
        <f t="shared" si="1"/>
        <v>0</v>
      </c>
    </row>
    <row r="118" spans="1:9" ht="25.5" x14ac:dyDescent="0.2">
      <c r="A118" s="27" t="s">
        <v>22</v>
      </c>
      <c r="B118" s="9" t="s">
        <v>248</v>
      </c>
      <c r="C118" s="6" t="s">
        <v>24</v>
      </c>
      <c r="D118" s="10" t="s">
        <v>249</v>
      </c>
      <c r="E118" s="11" t="s">
        <v>26</v>
      </c>
      <c r="F118" s="28">
        <v>225.36624935697836</v>
      </c>
      <c r="G118" s="53"/>
      <c r="H118" s="30">
        <v>475.2</v>
      </c>
      <c r="I118" s="31">
        <f t="shared" si="1"/>
        <v>0</v>
      </c>
    </row>
    <row r="119" spans="1:9" ht="25.5" x14ac:dyDescent="0.2">
      <c r="A119" s="27" t="s">
        <v>22</v>
      </c>
      <c r="B119" s="9" t="s">
        <v>251</v>
      </c>
      <c r="C119" s="6" t="s">
        <v>24</v>
      </c>
      <c r="D119" s="10" t="s">
        <v>252</v>
      </c>
      <c r="E119" s="11" t="s">
        <v>26</v>
      </c>
      <c r="F119" s="28">
        <v>1303.4081333954646</v>
      </c>
      <c r="G119" s="53"/>
      <c r="H119" s="30">
        <v>558</v>
      </c>
      <c r="I119" s="31">
        <f t="shared" si="1"/>
        <v>0</v>
      </c>
    </row>
    <row r="120" spans="1:9" ht="25.5" x14ac:dyDescent="0.2">
      <c r="A120" s="27" t="s">
        <v>22</v>
      </c>
      <c r="B120" s="9" t="s">
        <v>253</v>
      </c>
      <c r="C120" s="6" t="s">
        <v>24</v>
      </c>
      <c r="D120" s="10" t="s">
        <v>254</v>
      </c>
      <c r="E120" s="11" t="s">
        <v>26</v>
      </c>
      <c r="F120" s="28">
        <v>135.97035519490095</v>
      </c>
      <c r="G120" s="53"/>
      <c r="H120" s="30">
        <v>387.59999999999997</v>
      </c>
      <c r="I120" s="31">
        <f t="shared" si="1"/>
        <v>0</v>
      </c>
    </row>
    <row r="121" spans="1:9" ht="25.5" x14ac:dyDescent="0.2">
      <c r="A121" s="27" t="s">
        <v>22</v>
      </c>
      <c r="B121" s="9" t="s">
        <v>256</v>
      </c>
      <c r="C121" s="6" t="s">
        <v>24</v>
      </c>
      <c r="D121" s="10" t="s">
        <v>257</v>
      </c>
      <c r="E121" s="11" t="s">
        <v>26</v>
      </c>
      <c r="F121" s="28">
        <v>32.915900465733934</v>
      </c>
      <c r="G121" s="53"/>
      <c r="H121" s="30">
        <v>596.4</v>
      </c>
      <c r="I121" s="31">
        <f t="shared" si="1"/>
        <v>0</v>
      </c>
    </row>
    <row r="122" spans="1:9" ht="25.5" x14ac:dyDescent="0.2">
      <c r="A122" s="27" t="s">
        <v>22</v>
      </c>
      <c r="B122" s="9" t="s">
        <v>259</v>
      </c>
      <c r="C122" s="6" t="s">
        <v>24</v>
      </c>
      <c r="D122" s="10" t="s">
        <v>260</v>
      </c>
      <c r="E122" s="11" t="s">
        <v>26</v>
      </c>
      <c r="F122" s="28">
        <v>304.11831028434182</v>
      </c>
      <c r="G122" s="53"/>
      <c r="H122" s="30">
        <v>823.19999999999993</v>
      </c>
      <c r="I122" s="31">
        <f t="shared" si="1"/>
        <v>0</v>
      </c>
    </row>
    <row r="123" spans="1:9" ht="25.5" x14ac:dyDescent="0.2">
      <c r="A123" s="27" t="s">
        <v>22</v>
      </c>
      <c r="B123" s="9" t="s">
        <v>262</v>
      </c>
      <c r="C123" s="6" t="s">
        <v>24</v>
      </c>
      <c r="D123" s="10" t="s">
        <v>263</v>
      </c>
      <c r="E123" s="11" t="s">
        <v>26</v>
      </c>
      <c r="F123" s="28">
        <v>854.89053639508984</v>
      </c>
      <c r="G123" s="53"/>
      <c r="H123" s="30">
        <v>954</v>
      </c>
      <c r="I123" s="31">
        <f t="shared" si="1"/>
        <v>0</v>
      </c>
    </row>
    <row r="124" spans="1:9" ht="25.5" x14ac:dyDescent="0.2">
      <c r="A124" s="27" t="s">
        <v>22</v>
      </c>
      <c r="B124" s="9" t="s">
        <v>264</v>
      </c>
      <c r="C124" s="6" t="s">
        <v>24</v>
      </c>
      <c r="D124" s="10" t="s">
        <v>265</v>
      </c>
      <c r="E124" s="11" t="s">
        <v>26</v>
      </c>
      <c r="F124" s="28">
        <v>129.94090053014966</v>
      </c>
      <c r="G124" s="53"/>
      <c r="H124" s="30">
        <v>682.8</v>
      </c>
      <c r="I124" s="31">
        <f t="shared" si="1"/>
        <v>0</v>
      </c>
    </row>
    <row r="125" spans="1:9" ht="25.5" x14ac:dyDescent="0.2">
      <c r="A125" s="27" t="s">
        <v>22</v>
      </c>
      <c r="B125" s="9" t="s">
        <v>267</v>
      </c>
      <c r="C125" s="6" t="s">
        <v>24</v>
      </c>
      <c r="D125" s="10" t="s">
        <v>268</v>
      </c>
      <c r="E125" s="11" t="s">
        <v>26</v>
      </c>
      <c r="F125" s="28">
        <v>141.56913452645571</v>
      </c>
      <c r="G125" s="53"/>
      <c r="H125" s="30">
        <v>1248</v>
      </c>
      <c r="I125" s="31">
        <f t="shared" si="1"/>
        <v>0</v>
      </c>
    </row>
    <row r="126" spans="1:9" x14ac:dyDescent="0.2">
      <c r="A126" s="27" t="s">
        <v>22</v>
      </c>
      <c r="B126" s="9" t="s">
        <v>269</v>
      </c>
      <c r="C126" s="6" t="s">
        <v>24</v>
      </c>
      <c r="D126" s="10" t="s">
        <v>270</v>
      </c>
      <c r="E126" s="11" t="s">
        <v>26</v>
      </c>
      <c r="F126" s="28">
        <v>38.391629702089674</v>
      </c>
      <c r="G126" s="53"/>
      <c r="H126" s="30">
        <v>252</v>
      </c>
      <c r="I126" s="31">
        <f t="shared" si="1"/>
        <v>0</v>
      </c>
    </row>
    <row r="127" spans="1:9" ht="25.5" x14ac:dyDescent="0.2">
      <c r="A127" s="27" t="s">
        <v>22</v>
      </c>
      <c r="B127" s="9" t="s">
        <v>271</v>
      </c>
      <c r="C127" s="6" t="s">
        <v>24</v>
      </c>
      <c r="D127" s="10" t="s">
        <v>272</v>
      </c>
      <c r="E127" s="11" t="s">
        <v>26</v>
      </c>
      <c r="F127" s="28">
        <v>136.52408062329647</v>
      </c>
      <c r="G127" s="53"/>
      <c r="H127" s="30">
        <v>177.6</v>
      </c>
      <c r="I127" s="31">
        <f t="shared" si="1"/>
        <v>0</v>
      </c>
    </row>
    <row r="128" spans="1:9" ht="25.5" x14ac:dyDescent="0.2">
      <c r="A128" s="27" t="s">
        <v>22</v>
      </c>
      <c r="B128" s="9" t="s">
        <v>273</v>
      </c>
      <c r="C128" s="6" t="s">
        <v>24</v>
      </c>
      <c r="D128" s="10" t="s">
        <v>274</v>
      </c>
      <c r="E128" s="11" t="s">
        <v>26</v>
      </c>
      <c r="F128" s="28">
        <v>24.240868754204062</v>
      </c>
      <c r="G128" s="53"/>
      <c r="H128" s="30">
        <v>392.4</v>
      </c>
      <c r="I128" s="31">
        <f t="shared" si="1"/>
        <v>0</v>
      </c>
    </row>
    <row r="129" spans="1:9" ht="25.5" x14ac:dyDescent="0.2">
      <c r="A129" s="27" t="s">
        <v>22</v>
      </c>
      <c r="B129" s="9" t="s">
        <v>275</v>
      </c>
      <c r="C129" s="6" t="s">
        <v>24</v>
      </c>
      <c r="D129" s="10" t="s">
        <v>276</v>
      </c>
      <c r="E129" s="11" t="s">
        <v>26</v>
      </c>
      <c r="F129" s="28">
        <v>1365.7330066137608</v>
      </c>
      <c r="G129" s="53"/>
      <c r="H129" s="30">
        <v>549.6</v>
      </c>
      <c r="I129" s="31">
        <f t="shared" ref="I129:I192" si="2">F129*G129</f>
        <v>0</v>
      </c>
    </row>
    <row r="130" spans="1:9" ht="25.5" x14ac:dyDescent="0.2">
      <c r="A130" s="27" t="s">
        <v>22</v>
      </c>
      <c r="B130" s="9" t="s">
        <v>277</v>
      </c>
      <c r="C130" s="6" t="s">
        <v>24</v>
      </c>
      <c r="D130" s="10" t="s">
        <v>278</v>
      </c>
      <c r="E130" s="11" t="s">
        <v>26</v>
      </c>
      <c r="F130" s="28">
        <v>11.136033615509987</v>
      </c>
      <c r="G130" s="53"/>
      <c r="H130" s="30">
        <v>774</v>
      </c>
      <c r="I130" s="31">
        <f t="shared" si="2"/>
        <v>0</v>
      </c>
    </row>
    <row r="131" spans="1:9" ht="25.5" x14ac:dyDescent="0.2">
      <c r="A131" s="27" t="s">
        <v>22</v>
      </c>
      <c r="B131" s="9" t="s">
        <v>279</v>
      </c>
      <c r="C131" s="6" t="s">
        <v>24</v>
      </c>
      <c r="D131" s="10" t="s">
        <v>280</v>
      </c>
      <c r="E131" s="11" t="s">
        <v>26</v>
      </c>
      <c r="F131" s="28">
        <v>2.5225269515796103</v>
      </c>
      <c r="G131" s="53"/>
      <c r="H131" s="30">
        <v>892.8</v>
      </c>
      <c r="I131" s="31">
        <f t="shared" si="2"/>
        <v>0</v>
      </c>
    </row>
    <row r="132" spans="1:9" ht="25.5" x14ac:dyDescent="0.2">
      <c r="A132" s="27" t="s">
        <v>22</v>
      </c>
      <c r="B132" s="9" t="s">
        <v>281</v>
      </c>
      <c r="C132" s="6" t="s">
        <v>24</v>
      </c>
      <c r="D132" s="10" t="s">
        <v>282</v>
      </c>
      <c r="E132" s="11" t="s">
        <v>26</v>
      </c>
      <c r="F132" s="28">
        <v>21.656816755024948</v>
      </c>
      <c r="G132" s="53"/>
      <c r="H132" s="30">
        <v>1010.4</v>
      </c>
      <c r="I132" s="31">
        <f t="shared" si="2"/>
        <v>0</v>
      </c>
    </row>
    <row r="133" spans="1:9" ht="25.5" x14ac:dyDescent="0.2">
      <c r="A133" s="27" t="s">
        <v>22</v>
      </c>
      <c r="B133" s="9" t="s">
        <v>283</v>
      </c>
      <c r="C133" s="6" t="s">
        <v>24</v>
      </c>
      <c r="D133" s="10" t="s">
        <v>284</v>
      </c>
      <c r="E133" s="11" t="s">
        <v>26</v>
      </c>
      <c r="F133" s="28">
        <v>202.87884445936012</v>
      </c>
      <c r="G133" s="53"/>
      <c r="H133" s="30">
        <v>1130.3999999999999</v>
      </c>
      <c r="I133" s="31">
        <f t="shared" si="2"/>
        <v>0</v>
      </c>
    </row>
    <row r="134" spans="1:9" x14ac:dyDescent="0.2">
      <c r="A134" s="27" t="s">
        <v>22</v>
      </c>
      <c r="B134" s="9" t="s">
        <v>285</v>
      </c>
      <c r="C134" s="6" t="s">
        <v>24</v>
      </c>
      <c r="D134" s="10" t="s">
        <v>286</v>
      </c>
      <c r="E134" s="11" t="s">
        <v>129</v>
      </c>
      <c r="F134" s="28">
        <v>3435.6817080514293</v>
      </c>
      <c r="G134" s="53"/>
      <c r="H134" s="30">
        <v>1.32</v>
      </c>
      <c r="I134" s="31">
        <f t="shared" si="2"/>
        <v>0</v>
      </c>
    </row>
    <row r="135" spans="1:9" x14ac:dyDescent="0.2">
      <c r="A135" s="27" t="s">
        <v>22</v>
      </c>
      <c r="B135" s="9" t="s">
        <v>288</v>
      </c>
      <c r="C135" s="6" t="s">
        <v>24</v>
      </c>
      <c r="D135" s="10" t="s">
        <v>289</v>
      </c>
      <c r="E135" s="11" t="s">
        <v>129</v>
      </c>
      <c r="F135" s="28">
        <v>4803.9987666643692</v>
      </c>
      <c r="G135" s="53"/>
      <c r="H135" s="30">
        <v>60</v>
      </c>
      <c r="I135" s="31">
        <f t="shared" si="2"/>
        <v>0</v>
      </c>
    </row>
    <row r="136" spans="1:9" x14ac:dyDescent="0.2">
      <c r="A136" s="27" t="s">
        <v>22</v>
      </c>
      <c r="B136" s="9" t="s">
        <v>290</v>
      </c>
      <c r="C136" s="6" t="s">
        <v>24</v>
      </c>
      <c r="D136" s="10" t="s">
        <v>291</v>
      </c>
      <c r="E136" s="11" t="s">
        <v>129</v>
      </c>
      <c r="F136" s="28">
        <v>1393.6038531763354</v>
      </c>
      <c r="G136" s="53"/>
      <c r="H136" s="30">
        <v>112.8</v>
      </c>
      <c r="I136" s="31">
        <f t="shared" si="2"/>
        <v>0</v>
      </c>
    </row>
    <row r="137" spans="1:9" x14ac:dyDescent="0.2">
      <c r="A137" s="27" t="s">
        <v>22</v>
      </c>
      <c r="B137" s="9" t="s">
        <v>292</v>
      </c>
      <c r="C137" s="6" t="s">
        <v>24</v>
      </c>
      <c r="D137" s="10" t="s">
        <v>293</v>
      </c>
      <c r="E137" s="11" t="s">
        <v>205</v>
      </c>
      <c r="F137" s="28">
        <v>9476.3954565134027</v>
      </c>
      <c r="G137" s="53"/>
      <c r="H137" s="30">
        <v>132</v>
      </c>
      <c r="I137" s="31">
        <f t="shared" si="2"/>
        <v>0</v>
      </c>
    </row>
    <row r="138" spans="1:9" x14ac:dyDescent="0.2">
      <c r="A138" s="27" t="s">
        <v>22</v>
      </c>
      <c r="B138" s="9" t="s">
        <v>294</v>
      </c>
      <c r="C138" s="6" t="s">
        <v>24</v>
      </c>
      <c r="D138" s="10" t="s">
        <v>295</v>
      </c>
      <c r="E138" s="11" t="s">
        <v>205</v>
      </c>
      <c r="F138" s="28">
        <v>694.55626235078591</v>
      </c>
      <c r="G138" s="53"/>
      <c r="H138" s="30">
        <v>177.6</v>
      </c>
      <c r="I138" s="31">
        <f t="shared" si="2"/>
        <v>0</v>
      </c>
    </row>
    <row r="139" spans="1:9" ht="13.9" customHeight="1" x14ac:dyDescent="0.2">
      <c r="A139" s="27" t="s">
        <v>22</v>
      </c>
      <c r="B139" s="9" t="s">
        <v>296</v>
      </c>
      <c r="C139" s="6" t="s">
        <v>24</v>
      </c>
      <c r="D139" s="10" t="s">
        <v>297</v>
      </c>
      <c r="E139" s="11" t="s">
        <v>26</v>
      </c>
      <c r="F139" s="28">
        <v>15.31973685227617</v>
      </c>
      <c r="G139" s="53"/>
      <c r="H139" s="30">
        <v>484.79999999999995</v>
      </c>
      <c r="I139" s="31">
        <f t="shared" si="2"/>
        <v>0</v>
      </c>
    </row>
    <row r="140" spans="1:9" x14ac:dyDescent="0.2">
      <c r="A140" s="27" t="s">
        <v>22</v>
      </c>
      <c r="B140" s="9" t="s">
        <v>298</v>
      </c>
      <c r="C140" s="6" t="s">
        <v>24</v>
      </c>
      <c r="D140" s="10" t="s">
        <v>299</v>
      </c>
      <c r="E140" s="11" t="s">
        <v>26</v>
      </c>
      <c r="F140" s="28">
        <v>9.724733961539803</v>
      </c>
      <c r="G140" s="53"/>
      <c r="H140" s="30">
        <v>3228</v>
      </c>
      <c r="I140" s="31">
        <f t="shared" si="2"/>
        <v>0</v>
      </c>
    </row>
    <row r="141" spans="1:9" x14ac:dyDescent="0.2">
      <c r="A141" s="27" t="s">
        <v>22</v>
      </c>
      <c r="B141" s="9" t="s">
        <v>300</v>
      </c>
      <c r="C141" s="6" t="s">
        <v>24</v>
      </c>
      <c r="D141" s="10" t="s">
        <v>301</v>
      </c>
      <c r="E141" s="11" t="s">
        <v>94</v>
      </c>
      <c r="F141" s="28">
        <v>5.9679296171517615</v>
      </c>
      <c r="G141" s="53"/>
      <c r="H141" s="30">
        <v>640.79999999999995</v>
      </c>
      <c r="I141" s="31">
        <f t="shared" si="2"/>
        <v>0</v>
      </c>
    </row>
    <row r="142" spans="1:9" x14ac:dyDescent="0.2">
      <c r="A142" s="27" t="s">
        <v>22</v>
      </c>
      <c r="B142" s="9" t="s">
        <v>302</v>
      </c>
      <c r="C142" s="6" t="s">
        <v>24</v>
      </c>
      <c r="D142" s="10" t="s">
        <v>303</v>
      </c>
      <c r="E142" s="11" t="s">
        <v>205</v>
      </c>
      <c r="F142" s="28">
        <v>0.61525047599502691</v>
      </c>
      <c r="G142" s="53"/>
      <c r="H142" s="30">
        <v>273.59999999999997</v>
      </c>
      <c r="I142" s="31">
        <f t="shared" si="2"/>
        <v>0</v>
      </c>
    </row>
    <row r="143" spans="1:9" ht="12.75" customHeight="1" x14ac:dyDescent="0.2">
      <c r="A143" s="13" t="s">
        <v>27</v>
      </c>
      <c r="D143" s="14" t="s">
        <v>304</v>
      </c>
      <c r="F143" s="28">
        <v>0</v>
      </c>
      <c r="G143" s="53"/>
      <c r="H143" s="30">
        <v>0</v>
      </c>
      <c r="I143" s="31">
        <f t="shared" si="2"/>
        <v>0</v>
      </c>
    </row>
    <row r="144" spans="1:9" x14ac:dyDescent="0.2">
      <c r="A144" s="27" t="s">
        <v>22</v>
      </c>
      <c r="B144" s="9" t="s">
        <v>306</v>
      </c>
      <c r="C144" s="6" t="s">
        <v>24</v>
      </c>
      <c r="D144" s="10" t="s">
        <v>307</v>
      </c>
      <c r="E144" s="11" t="s">
        <v>205</v>
      </c>
      <c r="F144" s="28">
        <v>54.941867506355905</v>
      </c>
      <c r="G144" s="53"/>
      <c r="H144" s="30">
        <v>427.2</v>
      </c>
      <c r="I144" s="31">
        <f t="shared" si="2"/>
        <v>0</v>
      </c>
    </row>
    <row r="145" spans="1:9" ht="12.75" customHeight="1" x14ac:dyDescent="0.2">
      <c r="A145" s="13" t="s">
        <v>27</v>
      </c>
      <c r="D145" s="14" t="s">
        <v>304</v>
      </c>
      <c r="F145" s="28">
        <v>0</v>
      </c>
      <c r="G145" s="53"/>
      <c r="H145" s="30">
        <v>0</v>
      </c>
      <c r="I145" s="31">
        <f t="shared" si="2"/>
        <v>0</v>
      </c>
    </row>
    <row r="146" spans="1:9" x14ac:dyDescent="0.2">
      <c r="A146" s="27" t="s">
        <v>22</v>
      </c>
      <c r="B146" s="9" t="s">
        <v>308</v>
      </c>
      <c r="C146" s="6" t="s">
        <v>24</v>
      </c>
      <c r="D146" s="10" t="s">
        <v>309</v>
      </c>
      <c r="E146" s="11" t="s">
        <v>205</v>
      </c>
      <c r="F146" s="28">
        <v>37.714854178495152</v>
      </c>
      <c r="G146" s="53"/>
      <c r="H146" s="30">
        <v>560.4</v>
      </c>
      <c r="I146" s="31">
        <f t="shared" si="2"/>
        <v>0</v>
      </c>
    </row>
    <row r="147" spans="1:9" ht="12.75" customHeight="1" x14ac:dyDescent="0.2">
      <c r="A147" s="13" t="s">
        <v>27</v>
      </c>
      <c r="D147" s="14" t="s">
        <v>304</v>
      </c>
      <c r="F147" s="28">
        <v>0</v>
      </c>
      <c r="G147" s="53"/>
      <c r="H147" s="30">
        <v>0</v>
      </c>
      <c r="I147" s="31">
        <f t="shared" si="2"/>
        <v>0</v>
      </c>
    </row>
    <row r="148" spans="1:9" x14ac:dyDescent="0.2">
      <c r="A148" s="27" t="s">
        <v>22</v>
      </c>
      <c r="B148" s="9" t="s">
        <v>310</v>
      </c>
      <c r="C148" s="6" t="s">
        <v>24</v>
      </c>
      <c r="D148" s="10" t="s">
        <v>311</v>
      </c>
      <c r="E148" s="11" t="s">
        <v>205</v>
      </c>
      <c r="F148" s="28">
        <v>51.496464840783752</v>
      </c>
      <c r="G148" s="53"/>
      <c r="H148" s="30">
        <v>717.6</v>
      </c>
      <c r="I148" s="31">
        <f t="shared" si="2"/>
        <v>0</v>
      </c>
    </row>
    <row r="149" spans="1:9" ht="12.75" customHeight="1" x14ac:dyDescent="0.2">
      <c r="A149" s="13" t="s">
        <v>27</v>
      </c>
      <c r="D149" s="14" t="s">
        <v>304</v>
      </c>
      <c r="F149" s="28">
        <v>0</v>
      </c>
      <c r="G149" s="53"/>
      <c r="H149" s="30">
        <v>0</v>
      </c>
      <c r="I149" s="31">
        <f t="shared" si="2"/>
        <v>0</v>
      </c>
    </row>
    <row r="150" spans="1:9" x14ac:dyDescent="0.2">
      <c r="A150" s="27" t="s">
        <v>22</v>
      </c>
      <c r="B150" s="9" t="s">
        <v>312</v>
      </c>
      <c r="C150" s="6" t="s">
        <v>24</v>
      </c>
      <c r="D150" s="10" t="s">
        <v>313</v>
      </c>
      <c r="E150" s="11" t="s">
        <v>205</v>
      </c>
      <c r="F150" s="28">
        <v>31.931499704141896</v>
      </c>
      <c r="G150" s="53"/>
      <c r="H150" s="30">
        <v>853.19999999999993</v>
      </c>
      <c r="I150" s="31">
        <f t="shared" si="2"/>
        <v>0</v>
      </c>
    </row>
    <row r="151" spans="1:9" ht="12.75" customHeight="1" x14ac:dyDescent="0.2">
      <c r="A151" s="13" t="s">
        <v>27</v>
      </c>
      <c r="D151" s="14" t="s">
        <v>304</v>
      </c>
      <c r="F151" s="28">
        <v>0</v>
      </c>
      <c r="G151" s="53"/>
      <c r="H151" s="30">
        <v>0</v>
      </c>
      <c r="I151" s="31">
        <f t="shared" si="2"/>
        <v>0</v>
      </c>
    </row>
    <row r="152" spans="1:9" x14ac:dyDescent="0.2">
      <c r="A152" s="27" t="s">
        <v>22</v>
      </c>
      <c r="B152" s="9" t="s">
        <v>314</v>
      </c>
      <c r="C152" s="6" t="s">
        <v>24</v>
      </c>
      <c r="D152" s="10" t="s">
        <v>315</v>
      </c>
      <c r="E152" s="11" t="s">
        <v>205</v>
      </c>
      <c r="F152" s="28">
        <v>25.902045039390632</v>
      </c>
      <c r="G152" s="53"/>
      <c r="H152" s="30">
        <v>1003.1999999999999</v>
      </c>
      <c r="I152" s="31">
        <f t="shared" si="2"/>
        <v>0</v>
      </c>
    </row>
    <row r="153" spans="1:9" ht="12.75" customHeight="1" x14ac:dyDescent="0.2">
      <c r="A153" s="13" t="s">
        <v>27</v>
      </c>
      <c r="D153" s="14" t="s">
        <v>304</v>
      </c>
      <c r="F153" s="28">
        <v>0</v>
      </c>
      <c r="G153" s="53"/>
      <c r="H153" s="30">
        <v>0</v>
      </c>
      <c r="I153" s="31">
        <f t="shared" si="2"/>
        <v>0</v>
      </c>
    </row>
    <row r="154" spans="1:9" x14ac:dyDescent="0.2">
      <c r="A154" s="27" t="s">
        <v>22</v>
      </c>
      <c r="B154" s="9" t="s">
        <v>316</v>
      </c>
      <c r="C154" s="6" t="s">
        <v>24</v>
      </c>
      <c r="D154" s="10" t="s">
        <v>317</v>
      </c>
      <c r="E154" s="11" t="s">
        <v>205</v>
      </c>
      <c r="F154" s="28">
        <v>13.04331009109457</v>
      </c>
      <c r="G154" s="53"/>
      <c r="H154" s="30">
        <v>1142.3999999999999</v>
      </c>
      <c r="I154" s="31">
        <f t="shared" si="2"/>
        <v>0</v>
      </c>
    </row>
    <row r="155" spans="1:9" ht="12.75" customHeight="1" x14ac:dyDescent="0.2">
      <c r="A155" s="13" t="s">
        <v>27</v>
      </c>
      <c r="D155" s="14" t="s">
        <v>304</v>
      </c>
      <c r="F155" s="28">
        <v>0</v>
      </c>
      <c r="G155" s="53"/>
      <c r="H155" s="30">
        <v>0</v>
      </c>
      <c r="I155" s="31">
        <f t="shared" si="2"/>
        <v>0</v>
      </c>
    </row>
    <row r="156" spans="1:9" x14ac:dyDescent="0.2">
      <c r="A156" s="27" t="s">
        <v>22</v>
      </c>
      <c r="B156" s="9" t="s">
        <v>318</v>
      </c>
      <c r="C156" s="6" t="s">
        <v>24</v>
      </c>
      <c r="D156" s="10" t="s">
        <v>319</v>
      </c>
      <c r="E156" s="11" t="s">
        <v>205</v>
      </c>
      <c r="F156" s="28">
        <v>2.2479284534212609</v>
      </c>
      <c r="G156" s="53"/>
      <c r="H156" s="30">
        <v>1296</v>
      </c>
      <c r="I156" s="31">
        <f t="shared" si="2"/>
        <v>0</v>
      </c>
    </row>
    <row r="157" spans="1:9" ht="12.75" customHeight="1" x14ac:dyDescent="0.2">
      <c r="A157" s="13" t="s">
        <v>27</v>
      </c>
      <c r="D157" s="14" t="s">
        <v>304</v>
      </c>
      <c r="F157" s="28">
        <v>0</v>
      </c>
      <c r="G157" s="53"/>
      <c r="H157" s="30">
        <v>0</v>
      </c>
      <c r="I157" s="31">
        <f t="shared" si="2"/>
        <v>0</v>
      </c>
    </row>
    <row r="158" spans="1:9" x14ac:dyDescent="0.2">
      <c r="A158" s="27" t="s">
        <v>22</v>
      </c>
      <c r="B158" s="9" t="s">
        <v>320</v>
      </c>
      <c r="C158" s="6" t="s">
        <v>24</v>
      </c>
      <c r="D158" s="10" t="s">
        <v>321</v>
      </c>
      <c r="E158" s="11" t="s">
        <v>205</v>
      </c>
      <c r="F158" s="28">
        <v>1.2305009519900538</v>
      </c>
      <c r="G158" s="53"/>
      <c r="H158" s="30">
        <v>1428</v>
      </c>
      <c r="I158" s="31">
        <f t="shared" si="2"/>
        <v>0</v>
      </c>
    </row>
    <row r="159" spans="1:9" ht="12.75" customHeight="1" x14ac:dyDescent="0.2">
      <c r="A159" s="13" t="s">
        <v>27</v>
      </c>
      <c r="D159" s="14" t="s">
        <v>304</v>
      </c>
      <c r="F159" s="28">
        <v>0</v>
      </c>
      <c r="G159" s="53"/>
      <c r="H159" s="30">
        <v>0</v>
      </c>
      <c r="I159" s="31">
        <f t="shared" si="2"/>
        <v>0</v>
      </c>
    </row>
    <row r="160" spans="1:9" x14ac:dyDescent="0.2">
      <c r="A160" s="27" t="s">
        <v>22</v>
      </c>
      <c r="B160" s="9" t="s">
        <v>322</v>
      </c>
      <c r="C160" s="6" t="s">
        <v>24</v>
      </c>
      <c r="D160" s="10" t="s">
        <v>323</v>
      </c>
      <c r="E160" s="11" t="s">
        <v>26</v>
      </c>
      <c r="F160" s="28">
        <v>1.6611762851865728</v>
      </c>
      <c r="G160" s="53"/>
      <c r="H160" s="30">
        <v>402</v>
      </c>
      <c r="I160" s="31">
        <f t="shared" si="2"/>
        <v>0</v>
      </c>
    </row>
    <row r="161" spans="1:9" x14ac:dyDescent="0.2">
      <c r="A161" s="27" t="s">
        <v>22</v>
      </c>
      <c r="B161" s="9" t="s">
        <v>325</v>
      </c>
      <c r="C161" s="6" t="s">
        <v>24</v>
      </c>
      <c r="D161" s="10" t="s">
        <v>326</v>
      </c>
      <c r="E161" s="11" t="s">
        <v>26</v>
      </c>
      <c r="F161" s="28">
        <v>39.991280939676749</v>
      </c>
      <c r="G161" s="53"/>
      <c r="H161" s="30">
        <v>682.8</v>
      </c>
      <c r="I161" s="31">
        <f t="shared" si="2"/>
        <v>0</v>
      </c>
    </row>
    <row r="162" spans="1:9" x14ac:dyDescent="0.2">
      <c r="A162" s="27" t="s">
        <v>22</v>
      </c>
      <c r="B162" s="9" t="s">
        <v>327</v>
      </c>
      <c r="C162" s="6" t="s">
        <v>24</v>
      </c>
      <c r="D162" s="10" t="s">
        <v>328</v>
      </c>
      <c r="E162" s="11" t="s">
        <v>26</v>
      </c>
      <c r="F162" s="28">
        <v>10.643833234713966</v>
      </c>
      <c r="G162" s="53"/>
      <c r="H162" s="30">
        <v>1100.3999999999999</v>
      </c>
      <c r="I162" s="31">
        <f t="shared" si="2"/>
        <v>0</v>
      </c>
    </row>
    <row r="163" spans="1:9" ht="25.5" x14ac:dyDescent="0.2">
      <c r="A163" s="27" t="s">
        <v>22</v>
      </c>
      <c r="B163" s="9" t="s">
        <v>330</v>
      </c>
      <c r="C163" s="6" t="s">
        <v>24</v>
      </c>
      <c r="D163" s="10" t="s">
        <v>331</v>
      </c>
      <c r="E163" s="11" t="s">
        <v>26</v>
      </c>
      <c r="F163" s="28">
        <v>1.6611762851865728</v>
      </c>
      <c r="G163" s="53"/>
      <c r="H163" s="30">
        <v>457.2</v>
      </c>
      <c r="I163" s="31">
        <f t="shared" si="2"/>
        <v>0</v>
      </c>
    </row>
    <row r="164" spans="1:9" ht="25.5" x14ac:dyDescent="0.2">
      <c r="A164" s="27" t="s">
        <v>22</v>
      </c>
      <c r="B164" s="9" t="s">
        <v>332</v>
      </c>
      <c r="C164" s="6" t="s">
        <v>24</v>
      </c>
      <c r="D164" s="10" t="s">
        <v>333</v>
      </c>
      <c r="E164" s="11" t="s">
        <v>26</v>
      </c>
      <c r="F164" s="28">
        <v>343.61739084322255</v>
      </c>
      <c r="G164" s="53"/>
      <c r="H164" s="30">
        <v>698.4</v>
      </c>
      <c r="I164" s="31">
        <f t="shared" si="2"/>
        <v>0</v>
      </c>
    </row>
    <row r="165" spans="1:9" ht="25.5" x14ac:dyDescent="0.2">
      <c r="A165" s="27" t="s">
        <v>22</v>
      </c>
      <c r="B165" s="9" t="s">
        <v>334</v>
      </c>
      <c r="C165" s="6" t="s">
        <v>24</v>
      </c>
      <c r="D165" s="10" t="s">
        <v>335</v>
      </c>
      <c r="E165" s="11" t="s">
        <v>26</v>
      </c>
      <c r="F165" s="28">
        <v>27.255596086579693</v>
      </c>
      <c r="G165" s="53"/>
      <c r="H165" s="30">
        <v>1776</v>
      </c>
      <c r="I165" s="31">
        <f t="shared" si="2"/>
        <v>0</v>
      </c>
    </row>
    <row r="166" spans="1:9" x14ac:dyDescent="0.2">
      <c r="A166" s="27" t="s">
        <v>22</v>
      </c>
      <c r="B166" s="9" t="s">
        <v>336</v>
      </c>
      <c r="C166" s="6" t="s">
        <v>24</v>
      </c>
      <c r="D166" s="10" t="s">
        <v>337</v>
      </c>
      <c r="E166" s="11" t="s">
        <v>26</v>
      </c>
      <c r="F166" s="28">
        <v>35.130802179316035</v>
      </c>
      <c r="G166" s="53"/>
      <c r="H166" s="30">
        <v>1296</v>
      </c>
      <c r="I166" s="31">
        <f t="shared" si="2"/>
        <v>0</v>
      </c>
    </row>
    <row r="167" spans="1:9" x14ac:dyDescent="0.2">
      <c r="A167" s="27" t="s">
        <v>22</v>
      </c>
      <c r="B167" s="9" t="s">
        <v>338</v>
      </c>
      <c r="C167" s="6" t="s">
        <v>89</v>
      </c>
      <c r="D167" s="10" t="s">
        <v>339</v>
      </c>
      <c r="E167" s="11" t="s">
        <v>41</v>
      </c>
      <c r="F167" s="28">
        <v>7676.1869883350373</v>
      </c>
      <c r="G167" s="53"/>
      <c r="H167" s="30">
        <v>31.2</v>
      </c>
      <c r="I167" s="31">
        <f t="shared" si="2"/>
        <v>0</v>
      </c>
    </row>
    <row r="168" spans="1:9" x14ac:dyDescent="0.2">
      <c r="A168" s="27" t="s">
        <v>22</v>
      </c>
      <c r="B168" s="9" t="s">
        <v>341</v>
      </c>
      <c r="C168" s="6" t="s">
        <v>24</v>
      </c>
      <c r="D168" s="10" t="s">
        <v>342</v>
      </c>
      <c r="E168" s="11" t="s">
        <v>205</v>
      </c>
      <c r="F168" s="28">
        <v>41.898557415261337</v>
      </c>
      <c r="G168" s="53"/>
      <c r="H168" s="30">
        <v>3636</v>
      </c>
      <c r="I168" s="31">
        <f t="shared" si="2"/>
        <v>0</v>
      </c>
    </row>
    <row r="169" spans="1:9" x14ac:dyDescent="0.2">
      <c r="A169" s="27" t="s">
        <v>22</v>
      </c>
      <c r="B169" s="9" t="s">
        <v>344</v>
      </c>
      <c r="C169" s="6" t="s">
        <v>24</v>
      </c>
      <c r="D169" s="10" t="s">
        <v>345</v>
      </c>
      <c r="E169" s="11" t="s">
        <v>205</v>
      </c>
      <c r="F169" s="28">
        <v>72.598315443535341</v>
      </c>
      <c r="G169" s="53"/>
      <c r="H169" s="30">
        <v>3132</v>
      </c>
      <c r="I169" s="31">
        <f t="shared" si="2"/>
        <v>0</v>
      </c>
    </row>
    <row r="170" spans="1:9" ht="25.5" x14ac:dyDescent="0.2">
      <c r="A170" s="27" t="s">
        <v>22</v>
      </c>
      <c r="B170" s="9" t="s">
        <v>346</v>
      </c>
      <c r="C170" s="6" t="s">
        <v>89</v>
      </c>
      <c r="D170" s="10" t="s">
        <v>347</v>
      </c>
      <c r="E170" s="11" t="s">
        <v>41</v>
      </c>
      <c r="F170" s="28">
        <v>704.46179501430584</v>
      </c>
      <c r="G170" s="53"/>
      <c r="H170" s="30">
        <v>456</v>
      </c>
      <c r="I170" s="31">
        <f t="shared" si="2"/>
        <v>0</v>
      </c>
    </row>
    <row r="171" spans="1:9" x14ac:dyDescent="0.2">
      <c r="A171" s="27" t="s">
        <v>22</v>
      </c>
      <c r="B171" s="9" t="s">
        <v>349</v>
      </c>
      <c r="C171" s="6" t="s">
        <v>24</v>
      </c>
      <c r="D171" s="10" t="s">
        <v>350</v>
      </c>
      <c r="E171" s="11" t="s">
        <v>26</v>
      </c>
      <c r="F171" s="28">
        <v>38.207054559291173</v>
      </c>
      <c r="G171" s="53"/>
      <c r="H171" s="30">
        <v>86.399999999999991</v>
      </c>
      <c r="I171" s="31">
        <f t="shared" si="2"/>
        <v>0</v>
      </c>
    </row>
    <row r="172" spans="1:9" ht="25.5" x14ac:dyDescent="0.2">
      <c r="A172" s="27" t="s">
        <v>22</v>
      </c>
      <c r="B172" s="9" t="s">
        <v>352</v>
      </c>
      <c r="C172" s="6" t="s">
        <v>24</v>
      </c>
      <c r="D172" s="10" t="s">
        <v>353</v>
      </c>
      <c r="E172" s="11" t="s">
        <v>26</v>
      </c>
      <c r="F172" s="28">
        <v>199.64877946038624</v>
      </c>
      <c r="G172" s="53"/>
      <c r="H172" s="30">
        <v>106.8</v>
      </c>
      <c r="I172" s="31">
        <f t="shared" si="2"/>
        <v>0</v>
      </c>
    </row>
    <row r="173" spans="1:9" ht="25.5" x14ac:dyDescent="0.2">
      <c r="A173" s="27" t="s">
        <v>22</v>
      </c>
      <c r="B173" s="9" t="s">
        <v>354</v>
      </c>
      <c r="C173" s="6" t="s">
        <v>24</v>
      </c>
      <c r="D173" s="10" t="s">
        <v>355</v>
      </c>
      <c r="E173" s="11" t="s">
        <v>26</v>
      </c>
      <c r="F173" s="28">
        <v>938.25697589241611</v>
      </c>
      <c r="G173" s="53"/>
      <c r="H173" s="30">
        <v>23.279999999999998</v>
      </c>
      <c r="I173" s="31">
        <f t="shared" si="2"/>
        <v>0</v>
      </c>
    </row>
    <row r="174" spans="1:9" ht="25.5" x14ac:dyDescent="0.2">
      <c r="A174" s="27" t="s">
        <v>22</v>
      </c>
      <c r="B174" s="9" t="s">
        <v>357</v>
      </c>
      <c r="C174" s="6" t="s">
        <v>24</v>
      </c>
      <c r="D174" s="10" t="s">
        <v>358</v>
      </c>
      <c r="E174" s="11" t="s">
        <v>26</v>
      </c>
      <c r="F174" s="28">
        <v>316.85399513743891</v>
      </c>
      <c r="G174" s="53"/>
      <c r="H174" s="30">
        <v>111.6</v>
      </c>
      <c r="I174" s="31">
        <f t="shared" si="2"/>
        <v>0</v>
      </c>
    </row>
    <row r="175" spans="1:9" ht="25.5" x14ac:dyDescent="0.2">
      <c r="A175" s="27" t="s">
        <v>22</v>
      </c>
      <c r="B175" s="9" t="s">
        <v>360</v>
      </c>
      <c r="C175" s="6" t="s">
        <v>24</v>
      </c>
      <c r="D175" s="10" t="s">
        <v>361</v>
      </c>
      <c r="E175" s="11" t="s">
        <v>26</v>
      </c>
      <c r="F175" s="28">
        <v>548.49579934956648</v>
      </c>
      <c r="G175" s="53"/>
      <c r="H175" s="30">
        <v>766.8</v>
      </c>
      <c r="I175" s="31">
        <f t="shared" si="2"/>
        <v>0</v>
      </c>
    </row>
    <row r="176" spans="1:9" x14ac:dyDescent="0.2">
      <c r="A176" s="27" t="s">
        <v>22</v>
      </c>
      <c r="B176" s="9" t="s">
        <v>363</v>
      </c>
      <c r="C176" s="6" t="s">
        <v>24</v>
      </c>
      <c r="D176" s="10" t="s">
        <v>364</v>
      </c>
      <c r="E176" s="11" t="s">
        <v>26</v>
      </c>
      <c r="F176" s="28">
        <v>0.76291059023383345</v>
      </c>
      <c r="G176" s="53"/>
      <c r="H176" s="30">
        <v>319.2</v>
      </c>
      <c r="I176" s="31">
        <f t="shared" si="2"/>
        <v>0</v>
      </c>
    </row>
    <row r="177" spans="1:9" x14ac:dyDescent="0.2">
      <c r="A177" s="27" t="s">
        <v>22</v>
      </c>
      <c r="B177" s="9" t="s">
        <v>366</v>
      </c>
      <c r="C177" s="6" t="s">
        <v>24</v>
      </c>
      <c r="D177" s="10" t="s">
        <v>367</v>
      </c>
      <c r="E177" s="11" t="s">
        <v>26</v>
      </c>
      <c r="F177" s="28">
        <v>77.7061351181719</v>
      </c>
      <c r="G177" s="53"/>
      <c r="H177" s="30">
        <v>291.59999999999997</v>
      </c>
      <c r="I177" s="31">
        <f t="shared" si="2"/>
        <v>0</v>
      </c>
    </row>
    <row r="178" spans="1:9" ht="25.5" x14ac:dyDescent="0.2">
      <c r="A178" s="27" t="s">
        <v>22</v>
      </c>
      <c r="B178" s="9" t="s">
        <v>369</v>
      </c>
      <c r="C178" s="6" t="s">
        <v>24</v>
      </c>
      <c r="D178" s="10" t="s">
        <v>370</v>
      </c>
      <c r="E178" s="11" t="s">
        <v>26</v>
      </c>
      <c r="F178" s="28">
        <v>1346.9678670959124</v>
      </c>
      <c r="G178" s="53"/>
      <c r="H178" s="30">
        <v>1003.1999999999999</v>
      </c>
      <c r="I178" s="31">
        <f t="shared" si="2"/>
        <v>0</v>
      </c>
    </row>
    <row r="179" spans="1:9" x14ac:dyDescent="0.2">
      <c r="A179" s="27" t="s">
        <v>22</v>
      </c>
      <c r="B179" s="9" t="s">
        <v>372</v>
      </c>
      <c r="C179" s="6" t="s">
        <v>24</v>
      </c>
      <c r="D179" s="10" t="s">
        <v>373</v>
      </c>
      <c r="E179" s="11" t="s">
        <v>26</v>
      </c>
      <c r="F179" s="28">
        <v>217.98324364503804</v>
      </c>
      <c r="G179" s="53"/>
      <c r="H179" s="30">
        <v>160.79999999999998</v>
      </c>
      <c r="I179" s="31">
        <f t="shared" si="2"/>
        <v>0</v>
      </c>
    </row>
    <row r="180" spans="1:9" ht="25.5" x14ac:dyDescent="0.2">
      <c r="A180" s="27" t="s">
        <v>22</v>
      </c>
      <c r="B180" s="9" t="s">
        <v>375</v>
      </c>
      <c r="C180" s="6" t="s">
        <v>24</v>
      </c>
      <c r="D180" s="10" t="s">
        <v>376</v>
      </c>
      <c r="E180" s="11" t="s">
        <v>26</v>
      </c>
      <c r="F180" s="28">
        <v>101.63937863437845</v>
      </c>
      <c r="G180" s="53"/>
      <c r="H180" s="30">
        <v>885.6</v>
      </c>
      <c r="I180" s="31">
        <f t="shared" si="2"/>
        <v>0</v>
      </c>
    </row>
    <row r="181" spans="1:9" ht="25.5" x14ac:dyDescent="0.2">
      <c r="A181" s="27" t="s">
        <v>22</v>
      </c>
      <c r="B181" s="9" t="s">
        <v>375</v>
      </c>
      <c r="C181" s="6" t="s">
        <v>10</v>
      </c>
      <c r="D181" s="10" t="s">
        <v>378</v>
      </c>
      <c r="E181" s="11" t="s">
        <v>26</v>
      </c>
      <c r="F181" s="28">
        <v>96.90194996921673</v>
      </c>
      <c r="G181" s="53"/>
      <c r="H181" s="30">
        <v>885.6</v>
      </c>
      <c r="I181" s="31">
        <f t="shared" si="2"/>
        <v>0</v>
      </c>
    </row>
    <row r="182" spans="1:9" ht="25.5" x14ac:dyDescent="0.2">
      <c r="A182" s="27" t="s">
        <v>22</v>
      </c>
      <c r="B182" s="9" t="s">
        <v>375</v>
      </c>
      <c r="C182" s="6" t="s">
        <v>7</v>
      </c>
      <c r="D182" s="10" t="s">
        <v>379</v>
      </c>
      <c r="E182" s="11" t="s">
        <v>26</v>
      </c>
      <c r="F182" s="28">
        <v>159.04224804471446</v>
      </c>
      <c r="G182" s="53"/>
      <c r="H182" s="30">
        <v>885.6</v>
      </c>
      <c r="I182" s="31">
        <f t="shared" si="2"/>
        <v>0</v>
      </c>
    </row>
    <row r="183" spans="1:9" x14ac:dyDescent="0.2">
      <c r="A183" s="27" t="s">
        <v>22</v>
      </c>
      <c r="B183" s="9" t="s">
        <v>380</v>
      </c>
      <c r="C183" s="6" t="s">
        <v>24</v>
      </c>
      <c r="D183" s="10" t="s">
        <v>381</v>
      </c>
      <c r="E183" s="11" t="s">
        <v>26</v>
      </c>
      <c r="F183" s="28">
        <v>4.6143785699627022</v>
      </c>
      <c r="G183" s="53"/>
      <c r="H183" s="30">
        <v>297.59999999999997</v>
      </c>
      <c r="I183" s="31">
        <f t="shared" si="2"/>
        <v>0</v>
      </c>
    </row>
    <row r="184" spans="1:9" ht="25.5" x14ac:dyDescent="0.2">
      <c r="A184" s="27" t="s">
        <v>22</v>
      </c>
      <c r="B184" s="9" t="s">
        <v>383</v>
      </c>
      <c r="C184" s="6" t="s">
        <v>24</v>
      </c>
      <c r="D184" s="10" t="s">
        <v>384</v>
      </c>
      <c r="E184" s="11" t="s">
        <v>26</v>
      </c>
      <c r="F184" s="28">
        <v>54.203566935161874</v>
      </c>
      <c r="G184" s="53"/>
      <c r="H184" s="30">
        <v>1064.3999999999999</v>
      </c>
      <c r="I184" s="31">
        <f t="shared" si="2"/>
        <v>0</v>
      </c>
    </row>
    <row r="185" spans="1:9" x14ac:dyDescent="0.2">
      <c r="A185" s="27" t="s">
        <v>22</v>
      </c>
      <c r="B185" s="9" t="s">
        <v>386</v>
      </c>
      <c r="C185" s="6" t="s">
        <v>24</v>
      </c>
      <c r="D185" s="10" t="s">
        <v>387</v>
      </c>
      <c r="E185" s="11" t="s">
        <v>26</v>
      </c>
      <c r="F185" s="28">
        <v>0.73830057119403225</v>
      </c>
      <c r="G185" s="53"/>
      <c r="H185" s="30">
        <v>596.4</v>
      </c>
      <c r="I185" s="31">
        <f t="shared" si="2"/>
        <v>0</v>
      </c>
    </row>
    <row r="186" spans="1:9" x14ac:dyDescent="0.2">
      <c r="A186" s="27" t="s">
        <v>22</v>
      </c>
      <c r="B186" s="9" t="s">
        <v>388</v>
      </c>
      <c r="C186" s="6" t="s">
        <v>24</v>
      </c>
      <c r="D186" s="10" t="s">
        <v>389</v>
      </c>
      <c r="E186" s="11" t="s">
        <v>26</v>
      </c>
      <c r="F186" s="28">
        <v>2.1533766659825941</v>
      </c>
      <c r="G186" s="53"/>
      <c r="H186" s="30">
        <v>895.19999999999993</v>
      </c>
      <c r="I186" s="31">
        <f t="shared" si="2"/>
        <v>0</v>
      </c>
    </row>
    <row r="187" spans="1:9" x14ac:dyDescent="0.2">
      <c r="A187" s="27" t="s">
        <v>22</v>
      </c>
      <c r="B187" s="9" t="s">
        <v>391</v>
      </c>
      <c r="C187" s="6" t="s">
        <v>24</v>
      </c>
      <c r="D187" s="10" t="s">
        <v>392</v>
      </c>
      <c r="E187" s="11" t="s">
        <v>129</v>
      </c>
      <c r="F187" s="28">
        <v>2428.7400898921019</v>
      </c>
      <c r="G187" s="53"/>
      <c r="H187" s="30">
        <v>19.439999999999998</v>
      </c>
      <c r="I187" s="31">
        <f t="shared" si="2"/>
        <v>0</v>
      </c>
    </row>
    <row r="188" spans="1:9" x14ac:dyDescent="0.2">
      <c r="A188" s="27" t="s">
        <v>22</v>
      </c>
      <c r="B188" s="9" t="s">
        <v>394</v>
      </c>
      <c r="C188" s="6" t="s">
        <v>24</v>
      </c>
      <c r="D188" s="10" t="s">
        <v>395</v>
      </c>
      <c r="E188" s="11" t="s">
        <v>129</v>
      </c>
      <c r="F188" s="28">
        <v>749.92880519033827</v>
      </c>
      <c r="G188" s="53"/>
      <c r="H188" s="30">
        <v>31.2</v>
      </c>
      <c r="I188" s="31">
        <f t="shared" si="2"/>
        <v>0</v>
      </c>
    </row>
    <row r="189" spans="1:9" x14ac:dyDescent="0.2">
      <c r="A189" s="27" t="s">
        <v>22</v>
      </c>
      <c r="B189" s="9" t="s">
        <v>396</v>
      </c>
      <c r="C189" s="6" t="s">
        <v>24</v>
      </c>
      <c r="D189" s="10" t="s">
        <v>397</v>
      </c>
      <c r="E189" s="11" t="s">
        <v>129</v>
      </c>
      <c r="F189" s="28">
        <v>606.94068242374055</v>
      </c>
      <c r="G189" s="53"/>
      <c r="H189" s="30">
        <v>31.2</v>
      </c>
      <c r="I189" s="31">
        <f t="shared" si="2"/>
        <v>0</v>
      </c>
    </row>
    <row r="190" spans="1:9" x14ac:dyDescent="0.2">
      <c r="A190" s="27" t="s">
        <v>22</v>
      </c>
      <c r="B190" s="9" t="s">
        <v>399</v>
      </c>
      <c r="C190" s="6" t="s">
        <v>24</v>
      </c>
      <c r="D190" s="10" t="s">
        <v>400</v>
      </c>
      <c r="E190" s="11" t="s">
        <v>129</v>
      </c>
      <c r="F190" s="28">
        <v>19.688015231840861</v>
      </c>
      <c r="G190" s="53"/>
      <c r="H190" s="30">
        <v>33.6</v>
      </c>
      <c r="I190" s="31">
        <f t="shared" si="2"/>
        <v>0</v>
      </c>
    </row>
    <row r="191" spans="1:9" ht="12.75" customHeight="1" x14ac:dyDescent="0.2">
      <c r="A191" s="13" t="s">
        <v>27</v>
      </c>
      <c r="D191" s="14" t="s">
        <v>401</v>
      </c>
      <c r="F191" s="28">
        <v>0</v>
      </c>
      <c r="G191" s="53"/>
      <c r="H191" s="30">
        <v>0</v>
      </c>
      <c r="I191" s="31">
        <f t="shared" si="2"/>
        <v>0</v>
      </c>
    </row>
    <row r="192" spans="1:9" x14ac:dyDescent="0.2">
      <c r="A192" s="27" t="s">
        <v>22</v>
      </c>
      <c r="B192" s="9" t="s">
        <v>403</v>
      </c>
      <c r="C192" s="6" t="s">
        <v>24</v>
      </c>
      <c r="D192" s="10" t="s">
        <v>404</v>
      </c>
      <c r="E192" s="11" t="s">
        <v>129</v>
      </c>
      <c r="F192" s="28">
        <v>15.381261899875673</v>
      </c>
      <c r="G192" s="53"/>
      <c r="H192" s="30">
        <v>48</v>
      </c>
      <c r="I192" s="31">
        <f t="shared" si="2"/>
        <v>0</v>
      </c>
    </row>
    <row r="193" spans="1:9" ht="12.75" customHeight="1" x14ac:dyDescent="0.2">
      <c r="A193" s="13" t="s">
        <v>27</v>
      </c>
      <c r="D193" s="14" t="s">
        <v>401</v>
      </c>
      <c r="F193" s="28">
        <v>0</v>
      </c>
      <c r="G193" s="53"/>
      <c r="H193" s="30">
        <v>0</v>
      </c>
      <c r="I193" s="31">
        <f t="shared" ref="I193:I205" si="3">F193*G193</f>
        <v>0</v>
      </c>
    </row>
    <row r="194" spans="1:9" ht="25.5" x14ac:dyDescent="0.2">
      <c r="A194" s="27" t="s">
        <v>22</v>
      </c>
      <c r="B194" s="9" t="s">
        <v>403</v>
      </c>
      <c r="C194" s="6" t="s">
        <v>89</v>
      </c>
      <c r="D194" s="10" t="s">
        <v>405</v>
      </c>
      <c r="E194" s="11" t="s">
        <v>129</v>
      </c>
      <c r="F194" s="28">
        <v>2.1533766659825941</v>
      </c>
      <c r="G194" s="53"/>
      <c r="H194" s="30">
        <v>48</v>
      </c>
      <c r="I194" s="31">
        <f t="shared" si="3"/>
        <v>0</v>
      </c>
    </row>
    <row r="195" spans="1:9" ht="12.75" customHeight="1" x14ac:dyDescent="0.2">
      <c r="A195" s="13" t="s">
        <v>27</v>
      </c>
      <c r="D195" s="14" t="s">
        <v>406</v>
      </c>
      <c r="F195" s="28">
        <v>0</v>
      </c>
      <c r="G195" s="53"/>
      <c r="H195" s="30">
        <v>0</v>
      </c>
      <c r="I195" s="31">
        <f t="shared" si="3"/>
        <v>0</v>
      </c>
    </row>
    <row r="196" spans="1:9" x14ac:dyDescent="0.2">
      <c r="A196" s="27" t="s">
        <v>22</v>
      </c>
      <c r="B196" s="9" t="s">
        <v>408</v>
      </c>
      <c r="C196" s="6" t="s">
        <v>24</v>
      </c>
      <c r="D196" s="10" t="s">
        <v>409</v>
      </c>
      <c r="E196" s="11" t="s">
        <v>129</v>
      </c>
      <c r="F196" s="28">
        <v>13.350935329092085</v>
      </c>
      <c r="G196" s="53"/>
      <c r="H196" s="30">
        <v>22.08</v>
      </c>
      <c r="I196" s="31">
        <f t="shared" si="3"/>
        <v>0</v>
      </c>
    </row>
    <row r="197" spans="1:9" ht="12.75" customHeight="1" x14ac:dyDescent="0.2">
      <c r="A197" s="13" t="s">
        <v>27</v>
      </c>
      <c r="D197" s="14" t="s">
        <v>401</v>
      </c>
      <c r="F197" s="28">
        <v>0</v>
      </c>
      <c r="G197" s="53"/>
      <c r="H197" s="30">
        <v>0</v>
      </c>
      <c r="I197" s="31">
        <f t="shared" si="3"/>
        <v>0</v>
      </c>
    </row>
    <row r="198" spans="1:9" x14ac:dyDescent="0.2">
      <c r="A198" s="27" t="s">
        <v>22</v>
      </c>
      <c r="B198" s="9" t="s">
        <v>411</v>
      </c>
      <c r="C198" s="6" t="s">
        <v>24</v>
      </c>
      <c r="D198" s="10" t="s">
        <v>412</v>
      </c>
      <c r="E198" s="11" t="s">
        <v>129</v>
      </c>
      <c r="F198" s="28">
        <v>6.8219741760349581</v>
      </c>
      <c r="G198" s="53"/>
      <c r="H198" s="30">
        <v>33.6</v>
      </c>
      <c r="I198" s="31">
        <f t="shared" si="3"/>
        <v>0</v>
      </c>
    </row>
    <row r="199" spans="1:9" ht="12.75" customHeight="1" x14ac:dyDescent="0.2">
      <c r="A199" s="13" t="s">
        <v>27</v>
      </c>
      <c r="D199" s="14" t="s">
        <v>401</v>
      </c>
      <c r="F199" s="28">
        <v>0</v>
      </c>
      <c r="G199" s="53"/>
      <c r="H199" s="30">
        <v>0</v>
      </c>
      <c r="I199" s="31">
        <f t="shared" si="3"/>
        <v>0</v>
      </c>
    </row>
    <row r="200" spans="1:9" x14ac:dyDescent="0.2">
      <c r="A200" s="27" t="s">
        <v>22</v>
      </c>
      <c r="B200" s="9" t="s">
        <v>413</v>
      </c>
      <c r="C200" s="6" t="s">
        <v>24</v>
      </c>
      <c r="D200" s="10" t="s">
        <v>414</v>
      </c>
      <c r="E200" s="11" t="s">
        <v>129</v>
      </c>
      <c r="F200" s="28">
        <v>289.59182641248685</v>
      </c>
      <c r="G200" s="53"/>
      <c r="H200" s="30">
        <v>19.439999999999998</v>
      </c>
      <c r="I200" s="31">
        <f t="shared" si="3"/>
        <v>0</v>
      </c>
    </row>
    <row r="201" spans="1:9" x14ac:dyDescent="0.2">
      <c r="A201" s="27" t="s">
        <v>22</v>
      </c>
      <c r="B201" s="9" t="s">
        <v>416</v>
      </c>
      <c r="C201" s="6" t="s">
        <v>24</v>
      </c>
      <c r="D201" s="10" t="s">
        <v>417</v>
      </c>
      <c r="E201" s="11" t="s">
        <v>129</v>
      </c>
      <c r="F201" s="28">
        <v>161.264432528047</v>
      </c>
      <c r="G201" s="53"/>
      <c r="H201" s="30">
        <v>25.2</v>
      </c>
      <c r="I201" s="31">
        <f t="shared" si="3"/>
        <v>0</v>
      </c>
    </row>
    <row r="202" spans="1:9" x14ac:dyDescent="0.2">
      <c r="A202" s="27" t="s">
        <v>22</v>
      </c>
      <c r="B202" s="9" t="s">
        <v>419</v>
      </c>
      <c r="C202" s="6" t="s">
        <v>24</v>
      </c>
      <c r="D202" s="10" t="s">
        <v>1626</v>
      </c>
      <c r="E202" s="11" t="s">
        <v>129</v>
      </c>
      <c r="F202" s="28">
        <v>67.731061661779734</v>
      </c>
      <c r="G202" s="53"/>
      <c r="H202" s="30">
        <v>189.6</v>
      </c>
      <c r="I202" s="31">
        <f t="shared" si="3"/>
        <v>0</v>
      </c>
    </row>
    <row r="203" spans="1:9" x14ac:dyDescent="0.2">
      <c r="A203" s="27" t="s">
        <v>22</v>
      </c>
      <c r="B203" s="9" t="s">
        <v>422</v>
      </c>
      <c r="C203" s="6" t="s">
        <v>24</v>
      </c>
      <c r="D203" s="10" t="s">
        <v>423</v>
      </c>
      <c r="E203" s="11" t="s">
        <v>129</v>
      </c>
      <c r="F203" s="28">
        <v>14.396861138283629</v>
      </c>
      <c r="G203" s="53"/>
      <c r="H203" s="30">
        <v>400.8</v>
      </c>
      <c r="I203" s="31">
        <f t="shared" si="3"/>
        <v>0</v>
      </c>
    </row>
    <row r="204" spans="1:9" ht="25.5" x14ac:dyDescent="0.2">
      <c r="A204" s="27" t="s">
        <v>22</v>
      </c>
      <c r="B204" s="9" t="s">
        <v>425</v>
      </c>
      <c r="C204" s="6" t="s">
        <v>24</v>
      </c>
      <c r="D204" s="10" t="s">
        <v>426</v>
      </c>
      <c r="E204" s="11" t="s">
        <v>94</v>
      </c>
      <c r="F204" s="28">
        <v>4</v>
      </c>
      <c r="G204" s="53"/>
      <c r="H204" s="30">
        <v>1141.2</v>
      </c>
      <c r="I204" s="31">
        <f t="shared" si="3"/>
        <v>0</v>
      </c>
    </row>
    <row r="205" spans="1:9" ht="25.5" x14ac:dyDescent="0.2">
      <c r="A205" s="27" t="s">
        <v>22</v>
      </c>
      <c r="B205" s="9" t="s">
        <v>428</v>
      </c>
      <c r="C205" s="6" t="s">
        <v>24</v>
      </c>
      <c r="D205" s="10" t="s">
        <v>429</v>
      </c>
      <c r="E205" s="11" t="s">
        <v>94</v>
      </c>
      <c r="F205" s="28">
        <v>7</v>
      </c>
      <c r="G205" s="53"/>
      <c r="H205" s="30">
        <v>1344</v>
      </c>
      <c r="I205" s="31">
        <f t="shared" si="3"/>
        <v>0</v>
      </c>
    </row>
    <row r="206" spans="1:9" ht="12.75" customHeight="1" x14ac:dyDescent="0.2">
      <c r="A206" s="2" t="s">
        <v>20</v>
      </c>
      <c r="B206" s="35" t="s">
        <v>7</v>
      </c>
      <c r="C206" s="36"/>
      <c r="D206" s="37" t="s">
        <v>431</v>
      </c>
      <c r="E206" s="36"/>
      <c r="F206" s="38"/>
      <c r="G206" s="54"/>
      <c r="H206" s="39"/>
      <c r="I206" s="26">
        <f>SUM(I207:I235)</f>
        <v>0</v>
      </c>
    </row>
    <row r="207" spans="1:9" x14ac:dyDescent="0.2">
      <c r="A207" s="27" t="s">
        <v>22</v>
      </c>
      <c r="B207" s="9" t="s">
        <v>432</v>
      </c>
      <c r="C207" s="6" t="s">
        <v>24</v>
      </c>
      <c r="D207" s="10" t="s">
        <v>433</v>
      </c>
      <c r="E207" s="11" t="s">
        <v>26</v>
      </c>
      <c r="F207" s="28">
        <v>91.089970373418069</v>
      </c>
      <c r="G207" s="53"/>
      <c r="H207" s="30">
        <v>1344</v>
      </c>
      <c r="I207" s="31">
        <f t="shared" ref="I207:I234" si="4">F207*G207</f>
        <v>0</v>
      </c>
    </row>
    <row r="208" spans="1:9" x14ac:dyDescent="0.2">
      <c r="A208" s="27" t="s">
        <v>22</v>
      </c>
      <c r="B208" s="9" t="s">
        <v>435</v>
      </c>
      <c r="C208" s="6" t="s">
        <v>24</v>
      </c>
      <c r="D208" s="10" t="s">
        <v>1627</v>
      </c>
      <c r="E208" s="11" t="s">
        <v>129</v>
      </c>
      <c r="F208" s="28">
        <v>261.24838069543614</v>
      </c>
      <c r="G208" s="53"/>
      <c r="H208" s="30">
        <v>67.2</v>
      </c>
      <c r="I208" s="31">
        <f t="shared" si="4"/>
        <v>0</v>
      </c>
    </row>
    <row r="209" spans="1:9" ht="25.5" x14ac:dyDescent="0.2">
      <c r="A209" s="27" t="s">
        <v>22</v>
      </c>
      <c r="B209" s="9" t="s">
        <v>438</v>
      </c>
      <c r="C209" s="6" t="s">
        <v>24</v>
      </c>
      <c r="D209" s="10" t="s">
        <v>439</v>
      </c>
      <c r="E209" s="11" t="s">
        <v>205</v>
      </c>
      <c r="F209" s="28">
        <v>46.082260652027514</v>
      </c>
      <c r="G209" s="53"/>
      <c r="H209" s="30">
        <v>301.2</v>
      </c>
      <c r="I209" s="31">
        <f t="shared" si="4"/>
        <v>0</v>
      </c>
    </row>
    <row r="210" spans="1:9" x14ac:dyDescent="0.2">
      <c r="A210" s="27" t="s">
        <v>22</v>
      </c>
      <c r="B210" s="9" t="s">
        <v>441</v>
      </c>
      <c r="C210" s="6" t="s">
        <v>24</v>
      </c>
      <c r="D210" s="10" t="s">
        <v>442</v>
      </c>
      <c r="E210" s="11" t="s">
        <v>205</v>
      </c>
      <c r="F210" s="28">
        <v>1.784226380385578</v>
      </c>
      <c r="G210" s="53"/>
      <c r="H210" s="30">
        <v>597.6</v>
      </c>
      <c r="I210" s="31">
        <f t="shared" si="4"/>
        <v>0</v>
      </c>
    </row>
    <row r="211" spans="1:9" ht="25.5" x14ac:dyDescent="0.2">
      <c r="A211" s="27" t="s">
        <v>22</v>
      </c>
      <c r="B211" s="9" t="s">
        <v>443</v>
      </c>
      <c r="C211" s="6" t="s">
        <v>24</v>
      </c>
      <c r="D211" s="10" t="s">
        <v>444</v>
      </c>
      <c r="E211" s="11" t="s">
        <v>205</v>
      </c>
      <c r="F211" s="28">
        <v>84.541657052582224</v>
      </c>
      <c r="G211" s="53"/>
      <c r="H211" s="30">
        <v>484.79999999999995</v>
      </c>
      <c r="I211" s="31">
        <f t="shared" si="4"/>
        <v>0</v>
      </c>
    </row>
    <row r="212" spans="1:9" ht="25.5" x14ac:dyDescent="0.2">
      <c r="A212" s="27" t="s">
        <v>22</v>
      </c>
      <c r="B212" s="9" t="s">
        <v>445</v>
      </c>
      <c r="C212" s="6" t="s">
        <v>24</v>
      </c>
      <c r="D212" s="10" t="s">
        <v>446</v>
      </c>
      <c r="E212" s="11" t="s">
        <v>205</v>
      </c>
      <c r="F212" s="28">
        <v>51.702354428689006</v>
      </c>
      <c r="G212" s="53"/>
      <c r="H212" s="30">
        <v>746.4</v>
      </c>
      <c r="I212" s="31">
        <f t="shared" si="4"/>
        <v>0</v>
      </c>
    </row>
    <row r="213" spans="1:9" ht="25.5" x14ac:dyDescent="0.2">
      <c r="A213" s="27" t="s">
        <v>22</v>
      </c>
      <c r="B213" s="9" t="s">
        <v>447</v>
      </c>
      <c r="C213" s="6" t="s">
        <v>24</v>
      </c>
      <c r="D213" s="10" t="s">
        <v>448</v>
      </c>
      <c r="E213" s="11" t="s">
        <v>26</v>
      </c>
      <c r="F213" s="28">
        <v>1.0360018089680596</v>
      </c>
      <c r="G213" s="53"/>
      <c r="H213" s="30">
        <v>3960</v>
      </c>
      <c r="I213" s="31">
        <f t="shared" si="4"/>
        <v>0</v>
      </c>
    </row>
    <row r="214" spans="1:9" x14ac:dyDescent="0.2">
      <c r="A214" s="27" t="s">
        <v>22</v>
      </c>
      <c r="B214" s="9" t="s">
        <v>450</v>
      </c>
      <c r="C214" s="6" t="s">
        <v>24</v>
      </c>
      <c r="D214" s="10" t="s">
        <v>1628</v>
      </c>
      <c r="E214" s="11" t="s">
        <v>129</v>
      </c>
      <c r="F214" s="28">
        <v>196.75710222320961</v>
      </c>
      <c r="G214" s="53"/>
      <c r="H214" s="30">
        <v>75.599999999999994</v>
      </c>
      <c r="I214" s="31">
        <f t="shared" si="4"/>
        <v>0</v>
      </c>
    </row>
    <row r="215" spans="1:9" x14ac:dyDescent="0.2">
      <c r="A215" s="27" t="s">
        <v>22</v>
      </c>
      <c r="B215" s="9" t="s">
        <v>453</v>
      </c>
      <c r="C215" s="6" t="s">
        <v>24</v>
      </c>
      <c r="D215" s="10" t="s">
        <v>454</v>
      </c>
      <c r="E215" s="11" t="s">
        <v>26</v>
      </c>
      <c r="F215" s="28">
        <v>44.544134462039949</v>
      </c>
      <c r="G215" s="53"/>
      <c r="H215" s="30">
        <v>1248</v>
      </c>
      <c r="I215" s="31">
        <f t="shared" si="4"/>
        <v>0</v>
      </c>
    </row>
    <row r="216" spans="1:9" x14ac:dyDescent="0.2">
      <c r="A216" s="27" t="s">
        <v>22</v>
      </c>
      <c r="B216" s="9" t="s">
        <v>456</v>
      </c>
      <c r="C216" s="6" t="s">
        <v>24</v>
      </c>
      <c r="D216" s="10" t="s">
        <v>1629</v>
      </c>
      <c r="E216" s="11" t="s">
        <v>129</v>
      </c>
      <c r="F216" s="28">
        <v>95.976771359116455</v>
      </c>
      <c r="G216" s="53"/>
      <c r="H216" s="30">
        <v>96</v>
      </c>
      <c r="I216" s="31">
        <f t="shared" si="4"/>
        <v>0</v>
      </c>
    </row>
    <row r="217" spans="1:9" ht="25.5" x14ac:dyDescent="0.2">
      <c r="A217" s="27" t="s">
        <v>22</v>
      </c>
      <c r="B217" s="9" t="s">
        <v>459</v>
      </c>
      <c r="C217" s="6" t="s">
        <v>24</v>
      </c>
      <c r="D217" s="10" t="s">
        <v>460</v>
      </c>
      <c r="E217" s="11" t="s">
        <v>129</v>
      </c>
      <c r="F217" s="28">
        <v>0.86750317115298803</v>
      </c>
      <c r="G217" s="53"/>
      <c r="H217" s="30">
        <v>252</v>
      </c>
      <c r="I217" s="31">
        <f t="shared" si="4"/>
        <v>0</v>
      </c>
    </row>
    <row r="218" spans="1:9" ht="25.5" x14ac:dyDescent="0.2">
      <c r="A218" s="27" t="s">
        <v>22</v>
      </c>
      <c r="B218" s="9" t="s">
        <v>462</v>
      </c>
      <c r="C218" s="6" t="s">
        <v>24</v>
      </c>
      <c r="D218" s="10" t="s">
        <v>463</v>
      </c>
      <c r="E218" s="11" t="s">
        <v>205</v>
      </c>
      <c r="F218" s="28">
        <v>1.6734812947064732</v>
      </c>
      <c r="G218" s="53"/>
      <c r="H218" s="30">
        <v>1308</v>
      </c>
      <c r="I218" s="31">
        <f t="shared" si="4"/>
        <v>0</v>
      </c>
    </row>
    <row r="219" spans="1:9" ht="25.5" x14ac:dyDescent="0.2">
      <c r="A219" s="27" t="s">
        <v>22</v>
      </c>
      <c r="B219" s="9" t="s">
        <v>465</v>
      </c>
      <c r="C219" s="6" t="s">
        <v>24</v>
      </c>
      <c r="D219" s="10" t="s">
        <v>466</v>
      </c>
      <c r="E219" s="11" t="s">
        <v>26</v>
      </c>
      <c r="F219" s="28">
        <v>11.382133805907998</v>
      </c>
      <c r="G219" s="53"/>
      <c r="H219" s="30">
        <v>4572</v>
      </c>
      <c r="I219" s="31">
        <f t="shared" si="4"/>
        <v>0</v>
      </c>
    </row>
    <row r="220" spans="1:9" x14ac:dyDescent="0.2">
      <c r="A220" s="27" t="s">
        <v>22</v>
      </c>
      <c r="B220" s="9" t="s">
        <v>468</v>
      </c>
      <c r="C220" s="6" t="s">
        <v>24</v>
      </c>
      <c r="D220" s="10" t="s">
        <v>469</v>
      </c>
      <c r="E220" s="11" t="s">
        <v>26</v>
      </c>
      <c r="F220" s="28">
        <v>9.2902821875249071</v>
      </c>
      <c r="G220" s="53"/>
      <c r="H220" s="30">
        <v>4236</v>
      </c>
      <c r="I220" s="31">
        <f t="shared" si="4"/>
        <v>0</v>
      </c>
    </row>
    <row r="221" spans="1:9" x14ac:dyDescent="0.2">
      <c r="A221" s="27" t="s">
        <v>22</v>
      </c>
      <c r="B221" s="9" t="s">
        <v>471</v>
      </c>
      <c r="C221" s="6" t="s">
        <v>24</v>
      </c>
      <c r="D221" s="10" t="s">
        <v>472</v>
      </c>
      <c r="E221" s="11" t="s">
        <v>26</v>
      </c>
      <c r="F221" s="28">
        <v>9.1057070447263992</v>
      </c>
      <c r="G221" s="53"/>
      <c r="H221" s="30">
        <v>4860</v>
      </c>
      <c r="I221" s="31">
        <f t="shared" si="4"/>
        <v>0</v>
      </c>
    </row>
    <row r="222" spans="1:9" x14ac:dyDescent="0.2">
      <c r="A222" s="27" t="s">
        <v>22</v>
      </c>
      <c r="B222" s="9" t="s">
        <v>474</v>
      </c>
      <c r="C222" s="6" t="s">
        <v>24</v>
      </c>
      <c r="D222" s="10" t="s">
        <v>475</v>
      </c>
      <c r="E222" s="11" t="s">
        <v>26</v>
      </c>
      <c r="F222" s="28">
        <v>6.1525047599502694</v>
      </c>
      <c r="G222" s="53"/>
      <c r="H222" s="30">
        <v>5112</v>
      </c>
      <c r="I222" s="31">
        <f t="shared" si="4"/>
        <v>0</v>
      </c>
    </row>
    <row r="223" spans="1:9" x14ac:dyDescent="0.2">
      <c r="A223" s="27" t="s">
        <v>22</v>
      </c>
      <c r="B223" s="9" t="s">
        <v>476</v>
      </c>
      <c r="C223" s="6" t="s">
        <v>24</v>
      </c>
      <c r="D223" s="10" t="s">
        <v>477</v>
      </c>
      <c r="E223" s="11" t="s">
        <v>26</v>
      </c>
      <c r="F223" s="28">
        <v>4.3067533319651883</v>
      </c>
      <c r="G223" s="53"/>
      <c r="H223" s="30">
        <v>4728</v>
      </c>
      <c r="I223" s="31">
        <f t="shared" si="4"/>
        <v>0</v>
      </c>
    </row>
    <row r="224" spans="1:9" x14ac:dyDescent="0.2">
      <c r="A224" s="27" t="s">
        <v>22</v>
      </c>
      <c r="B224" s="9" t="s">
        <v>478</v>
      </c>
      <c r="C224" s="6" t="s">
        <v>24</v>
      </c>
      <c r="D224" s="10" t="s">
        <v>479</v>
      </c>
      <c r="E224" s="11" t="s">
        <v>26</v>
      </c>
      <c r="F224" s="28">
        <v>7.1984305691418147</v>
      </c>
      <c r="G224" s="53"/>
      <c r="H224" s="30">
        <v>4380</v>
      </c>
      <c r="I224" s="31">
        <f t="shared" si="4"/>
        <v>0</v>
      </c>
    </row>
    <row r="225" spans="1:9" x14ac:dyDescent="0.2">
      <c r="A225" s="27" t="s">
        <v>22</v>
      </c>
      <c r="B225" s="9" t="s">
        <v>480</v>
      </c>
      <c r="C225" s="6" t="s">
        <v>24</v>
      </c>
      <c r="D225" s="10" t="s">
        <v>481</v>
      </c>
      <c r="E225" s="11" t="s">
        <v>26</v>
      </c>
      <c r="F225" s="28">
        <v>4.1221781891666804</v>
      </c>
      <c r="G225" s="53"/>
      <c r="H225" s="30">
        <v>5256</v>
      </c>
      <c r="I225" s="31">
        <f t="shared" si="4"/>
        <v>0</v>
      </c>
    </row>
    <row r="226" spans="1:9" x14ac:dyDescent="0.2">
      <c r="A226" s="27" t="s">
        <v>22</v>
      </c>
      <c r="B226" s="9" t="s">
        <v>482</v>
      </c>
      <c r="C226" s="6" t="s">
        <v>24</v>
      </c>
      <c r="D226" s="10" t="s">
        <v>483</v>
      </c>
      <c r="E226" s="11" t="s">
        <v>26</v>
      </c>
      <c r="F226" s="28">
        <v>6.0909797123507667</v>
      </c>
      <c r="G226" s="53"/>
      <c r="H226" s="30">
        <v>5676</v>
      </c>
      <c r="I226" s="31">
        <f t="shared" si="4"/>
        <v>0</v>
      </c>
    </row>
    <row r="227" spans="1:9" x14ac:dyDescent="0.2">
      <c r="A227" s="27" t="s">
        <v>22</v>
      </c>
      <c r="B227" s="9" t="s">
        <v>484</v>
      </c>
      <c r="C227" s="6" t="s">
        <v>24</v>
      </c>
      <c r="D227" s="10" t="s">
        <v>485</v>
      </c>
      <c r="E227" s="11" t="s">
        <v>41</v>
      </c>
      <c r="F227" s="28">
        <v>1.0653226148822499</v>
      </c>
      <c r="G227" s="53"/>
      <c r="H227" s="30">
        <v>40320</v>
      </c>
      <c r="I227" s="31">
        <f t="shared" si="4"/>
        <v>0</v>
      </c>
    </row>
    <row r="228" spans="1:9" x14ac:dyDescent="0.2">
      <c r="A228" s="27" t="s">
        <v>22</v>
      </c>
      <c r="B228" s="9" t="s">
        <v>487</v>
      </c>
      <c r="C228" s="6" t="s">
        <v>24</v>
      </c>
      <c r="D228" s="10" t="s">
        <v>488</v>
      </c>
      <c r="E228" s="11" t="s">
        <v>41</v>
      </c>
      <c r="F228" s="28">
        <v>1.3976250819097407</v>
      </c>
      <c r="G228" s="53"/>
      <c r="H228" s="30">
        <v>35280</v>
      </c>
      <c r="I228" s="31">
        <f t="shared" si="4"/>
        <v>0</v>
      </c>
    </row>
    <row r="229" spans="1:9" x14ac:dyDescent="0.2">
      <c r="A229" s="27" t="s">
        <v>22</v>
      </c>
      <c r="B229" s="9" t="s">
        <v>489</v>
      </c>
      <c r="C229" s="6" t="s">
        <v>24</v>
      </c>
      <c r="D229" s="10" t="s">
        <v>490</v>
      </c>
      <c r="E229" s="11" t="s">
        <v>129</v>
      </c>
      <c r="F229" s="28">
        <v>74.752932833395775</v>
      </c>
      <c r="G229" s="53"/>
      <c r="H229" s="30">
        <v>386.4</v>
      </c>
      <c r="I229" s="31">
        <f t="shared" si="4"/>
        <v>0</v>
      </c>
    </row>
    <row r="230" spans="1:9" ht="25.5" x14ac:dyDescent="0.2">
      <c r="A230" s="27" t="s">
        <v>22</v>
      </c>
      <c r="B230" s="9" t="s">
        <v>492</v>
      </c>
      <c r="C230" s="6" t="s">
        <v>24</v>
      </c>
      <c r="D230" s="10" t="s">
        <v>493</v>
      </c>
      <c r="E230" s="11" t="s">
        <v>129</v>
      </c>
      <c r="F230" s="28">
        <v>2.6455770467786159</v>
      </c>
      <c r="G230" s="53"/>
      <c r="H230" s="30">
        <v>302.39999999999998</v>
      </c>
      <c r="I230" s="31">
        <f t="shared" si="4"/>
        <v>0</v>
      </c>
    </row>
    <row r="231" spans="1:9" x14ac:dyDescent="0.2">
      <c r="A231" s="27" t="s">
        <v>22</v>
      </c>
      <c r="B231" s="9" t="s">
        <v>495</v>
      </c>
      <c r="C231" s="6" t="s">
        <v>24</v>
      </c>
      <c r="D231" s="10" t="s">
        <v>496</v>
      </c>
      <c r="E231" s="11" t="s">
        <v>129</v>
      </c>
      <c r="F231" s="28">
        <v>46.143785699627017</v>
      </c>
      <c r="G231" s="53"/>
      <c r="H231" s="30">
        <v>171.6</v>
      </c>
      <c r="I231" s="31">
        <f t="shared" si="4"/>
        <v>0</v>
      </c>
    </row>
    <row r="232" spans="1:9" ht="12.75" customHeight="1" x14ac:dyDescent="0.2">
      <c r="A232" s="13" t="s">
        <v>27</v>
      </c>
      <c r="D232" s="14" t="s">
        <v>497</v>
      </c>
      <c r="F232" s="28">
        <v>0</v>
      </c>
      <c r="G232" s="53"/>
      <c r="H232" s="30">
        <v>0</v>
      </c>
      <c r="I232" s="31">
        <f t="shared" si="4"/>
        <v>0</v>
      </c>
    </row>
    <row r="233" spans="1:9" x14ac:dyDescent="0.2">
      <c r="A233" s="27" t="s">
        <v>22</v>
      </c>
      <c r="B233" s="9" t="s">
        <v>499</v>
      </c>
      <c r="C233" s="6" t="s">
        <v>24</v>
      </c>
      <c r="D233" s="10" t="s">
        <v>500</v>
      </c>
      <c r="E233" s="11" t="s">
        <v>129</v>
      </c>
      <c r="F233" s="28">
        <v>376.53329130895645</v>
      </c>
      <c r="G233" s="53"/>
      <c r="H233" s="30">
        <v>171.6</v>
      </c>
      <c r="I233" s="31">
        <f t="shared" si="4"/>
        <v>0</v>
      </c>
    </row>
    <row r="234" spans="1:9" x14ac:dyDescent="0.2">
      <c r="A234" s="27" t="s">
        <v>22</v>
      </c>
      <c r="B234" s="9" t="s">
        <v>502</v>
      </c>
      <c r="C234" s="6" t="s">
        <v>24</v>
      </c>
      <c r="D234" s="10" t="s">
        <v>1630</v>
      </c>
      <c r="E234" s="11" t="s">
        <v>129</v>
      </c>
      <c r="F234" s="28">
        <v>1491.9824042879402</v>
      </c>
      <c r="G234" s="53"/>
      <c r="H234" s="30">
        <v>92.399999999999991</v>
      </c>
      <c r="I234" s="31">
        <f t="shared" si="4"/>
        <v>0</v>
      </c>
    </row>
    <row r="235" spans="1:9" ht="12.75" customHeight="1" x14ac:dyDescent="0.2">
      <c r="A235" s="13" t="s">
        <v>27</v>
      </c>
      <c r="D235" s="40" t="s">
        <v>1631</v>
      </c>
      <c r="F235" s="41">
        <v>0</v>
      </c>
      <c r="G235" s="55"/>
      <c r="H235" s="42">
        <v>0</v>
      </c>
      <c r="I235" s="31">
        <f t="shared" ref="I235" si="5">ROUND(ROUND(H235,2)*ROUND(F235,3),2)</f>
        <v>0</v>
      </c>
    </row>
    <row r="236" spans="1:9" ht="12.75" customHeight="1" x14ac:dyDescent="0.2">
      <c r="A236" s="23" t="s">
        <v>20</v>
      </c>
      <c r="B236" s="35" t="s">
        <v>6</v>
      </c>
      <c r="C236" s="36"/>
      <c r="D236" s="37" t="s">
        <v>506</v>
      </c>
      <c r="E236" s="36"/>
      <c r="F236" s="38"/>
      <c r="G236" s="54"/>
      <c r="H236" s="39"/>
      <c r="I236" s="26">
        <f>SUM(I237:I261)</f>
        <v>0</v>
      </c>
    </row>
    <row r="237" spans="1:9" x14ac:dyDescent="0.2">
      <c r="A237" s="27" t="s">
        <v>22</v>
      </c>
      <c r="B237" s="9" t="s">
        <v>507</v>
      </c>
      <c r="C237" s="6" t="s">
        <v>24</v>
      </c>
      <c r="D237" s="10" t="s">
        <v>508</v>
      </c>
      <c r="E237" s="11" t="s">
        <v>26</v>
      </c>
      <c r="F237" s="28">
        <v>0.49220038079602152</v>
      </c>
      <c r="G237" s="53"/>
      <c r="H237" s="30">
        <v>21480</v>
      </c>
      <c r="I237" s="31">
        <f t="shared" ref="I237:I261" si="6">F237*G237</f>
        <v>0</v>
      </c>
    </row>
    <row r="238" spans="1:9" ht="25.5" x14ac:dyDescent="0.2">
      <c r="A238" s="27" t="s">
        <v>22</v>
      </c>
      <c r="B238" s="9" t="s">
        <v>510</v>
      </c>
      <c r="C238" s="6" t="s">
        <v>24</v>
      </c>
      <c r="D238" s="10" t="s">
        <v>511</v>
      </c>
      <c r="E238" s="11" t="s">
        <v>26</v>
      </c>
      <c r="F238" s="28">
        <v>0.21533766659825943</v>
      </c>
      <c r="G238" s="53"/>
      <c r="H238" s="30">
        <v>4344</v>
      </c>
      <c r="I238" s="31">
        <f t="shared" si="6"/>
        <v>0</v>
      </c>
    </row>
    <row r="239" spans="1:9" ht="25.5" x14ac:dyDescent="0.2">
      <c r="A239" s="27" t="s">
        <v>22</v>
      </c>
      <c r="B239" s="9" t="s">
        <v>512</v>
      </c>
      <c r="C239" s="6" t="s">
        <v>24</v>
      </c>
      <c r="D239" s="10" t="s">
        <v>513</v>
      </c>
      <c r="E239" s="11" t="s">
        <v>26</v>
      </c>
      <c r="F239" s="28">
        <v>0.28301521895771237</v>
      </c>
      <c r="G239" s="53"/>
      <c r="H239" s="30">
        <v>4560</v>
      </c>
      <c r="I239" s="31">
        <f t="shared" si="6"/>
        <v>0</v>
      </c>
    </row>
    <row r="240" spans="1:9" x14ac:dyDescent="0.2">
      <c r="A240" s="27" t="s">
        <v>22</v>
      </c>
      <c r="B240" s="9" t="s">
        <v>514</v>
      </c>
      <c r="C240" s="6" t="s">
        <v>24</v>
      </c>
      <c r="D240" s="10" t="s">
        <v>515</v>
      </c>
      <c r="E240" s="11" t="s">
        <v>26</v>
      </c>
      <c r="F240" s="28">
        <v>0.19547203942793578</v>
      </c>
      <c r="G240" s="53"/>
      <c r="H240" s="30">
        <v>10164</v>
      </c>
      <c r="I240" s="31">
        <f t="shared" si="6"/>
        <v>0</v>
      </c>
    </row>
    <row r="241" spans="1:9" x14ac:dyDescent="0.2">
      <c r="A241" s="27" t="s">
        <v>22</v>
      </c>
      <c r="B241" s="9" t="s">
        <v>516</v>
      </c>
      <c r="C241" s="6" t="s">
        <v>24</v>
      </c>
      <c r="D241" s="10" t="s">
        <v>517</v>
      </c>
      <c r="E241" s="11" t="s">
        <v>41</v>
      </c>
      <c r="F241" s="28">
        <v>0.57218294267537506</v>
      </c>
      <c r="G241" s="53"/>
      <c r="H241" s="30">
        <v>50880</v>
      </c>
      <c r="I241" s="31">
        <f t="shared" si="6"/>
        <v>0</v>
      </c>
    </row>
    <row r="242" spans="1:9" x14ac:dyDescent="0.2">
      <c r="A242" s="27" t="s">
        <v>22</v>
      </c>
      <c r="B242" s="9" t="s">
        <v>518</v>
      </c>
      <c r="C242" s="6" t="s">
        <v>24</v>
      </c>
      <c r="D242" s="10" t="s">
        <v>519</v>
      </c>
      <c r="E242" s="11" t="s">
        <v>41</v>
      </c>
      <c r="F242" s="28">
        <v>0.50019863698395695</v>
      </c>
      <c r="G242" s="53"/>
      <c r="H242" s="30">
        <v>45240</v>
      </c>
      <c r="I242" s="31">
        <f t="shared" si="6"/>
        <v>0</v>
      </c>
    </row>
    <row r="243" spans="1:9" x14ac:dyDescent="0.2">
      <c r="A243" s="27" t="s">
        <v>22</v>
      </c>
      <c r="B243" s="9" t="s">
        <v>520</v>
      </c>
      <c r="C243" s="6" t="s">
        <v>24</v>
      </c>
      <c r="D243" s="10" t="s">
        <v>521</v>
      </c>
      <c r="E243" s="11" t="s">
        <v>522</v>
      </c>
      <c r="F243" s="28">
        <v>33.937216255885687</v>
      </c>
      <c r="G243" s="53"/>
      <c r="H243" s="30">
        <v>190.79999999999998</v>
      </c>
      <c r="I243" s="31">
        <f t="shared" si="6"/>
        <v>0</v>
      </c>
    </row>
    <row r="244" spans="1:9" x14ac:dyDescent="0.2">
      <c r="A244" s="27" t="s">
        <v>22</v>
      </c>
      <c r="B244" s="9" t="s">
        <v>524</v>
      </c>
      <c r="C244" s="6" t="s">
        <v>24</v>
      </c>
      <c r="D244" s="10" t="s">
        <v>525</v>
      </c>
      <c r="E244" s="11" t="s">
        <v>26</v>
      </c>
      <c r="F244" s="28">
        <v>6.8600428073445503</v>
      </c>
      <c r="G244" s="53"/>
      <c r="H244" s="30">
        <v>9792</v>
      </c>
      <c r="I244" s="31">
        <f t="shared" si="6"/>
        <v>0</v>
      </c>
    </row>
    <row r="245" spans="1:9" x14ac:dyDescent="0.2">
      <c r="A245" s="27" t="s">
        <v>22</v>
      </c>
      <c r="B245" s="9" t="s">
        <v>527</v>
      </c>
      <c r="C245" s="6" t="s">
        <v>24</v>
      </c>
      <c r="D245" s="10" t="s">
        <v>528</v>
      </c>
      <c r="E245" s="11" t="s">
        <v>26</v>
      </c>
      <c r="F245" s="28">
        <v>3.8889982587645648</v>
      </c>
      <c r="G245" s="53"/>
      <c r="H245" s="30">
        <v>14880</v>
      </c>
      <c r="I245" s="31">
        <f t="shared" si="6"/>
        <v>0</v>
      </c>
    </row>
    <row r="246" spans="1:9" x14ac:dyDescent="0.2">
      <c r="A246" s="27" t="s">
        <v>22</v>
      </c>
      <c r="B246" s="9" t="s">
        <v>530</v>
      </c>
      <c r="C246" s="6" t="s">
        <v>24</v>
      </c>
      <c r="D246" s="10" t="s">
        <v>531</v>
      </c>
      <c r="E246" s="11" t="s">
        <v>26</v>
      </c>
      <c r="F246" s="28">
        <v>7.2064288253297502</v>
      </c>
      <c r="G246" s="53"/>
      <c r="H246" s="30">
        <v>15240</v>
      </c>
      <c r="I246" s="31">
        <f t="shared" si="6"/>
        <v>0</v>
      </c>
    </row>
    <row r="247" spans="1:9" x14ac:dyDescent="0.2">
      <c r="A247" s="27" t="s">
        <v>22</v>
      </c>
      <c r="B247" s="9" t="s">
        <v>532</v>
      </c>
      <c r="C247" s="6" t="s">
        <v>24</v>
      </c>
      <c r="D247" s="10" t="s">
        <v>533</v>
      </c>
      <c r="E247" s="11" t="s">
        <v>41</v>
      </c>
      <c r="F247" s="28">
        <v>1.1289846234508745</v>
      </c>
      <c r="G247" s="53"/>
      <c r="H247" s="30">
        <v>40920</v>
      </c>
      <c r="I247" s="31">
        <f t="shared" si="6"/>
        <v>0</v>
      </c>
    </row>
    <row r="248" spans="1:9" x14ac:dyDescent="0.2">
      <c r="A248" s="27" t="s">
        <v>22</v>
      </c>
      <c r="B248" s="9" t="s">
        <v>535</v>
      </c>
      <c r="C248" s="6" t="s">
        <v>24</v>
      </c>
      <c r="D248" s="10" t="s">
        <v>536</v>
      </c>
      <c r="E248" s="11" t="s">
        <v>41</v>
      </c>
      <c r="F248" s="28">
        <v>1.0397733044315953</v>
      </c>
      <c r="G248" s="53"/>
      <c r="H248" s="30">
        <v>42120</v>
      </c>
      <c r="I248" s="31">
        <f t="shared" si="6"/>
        <v>0</v>
      </c>
    </row>
    <row r="249" spans="1:9" ht="25.5" x14ac:dyDescent="0.2">
      <c r="A249" s="27" t="s">
        <v>22</v>
      </c>
      <c r="B249" s="9" t="s">
        <v>537</v>
      </c>
      <c r="C249" s="6" t="s">
        <v>24</v>
      </c>
      <c r="D249" s="10" t="s">
        <v>538</v>
      </c>
      <c r="E249" s="11" t="s">
        <v>26</v>
      </c>
      <c r="F249" s="28">
        <v>0.92287571399254043</v>
      </c>
      <c r="G249" s="53"/>
      <c r="H249" s="30">
        <v>19440</v>
      </c>
      <c r="I249" s="31">
        <f t="shared" si="6"/>
        <v>0</v>
      </c>
    </row>
    <row r="250" spans="1:9" ht="38.25" x14ac:dyDescent="0.2">
      <c r="A250" s="27" t="s">
        <v>22</v>
      </c>
      <c r="B250" s="9" t="s">
        <v>540</v>
      </c>
      <c r="C250" s="6" t="s">
        <v>24</v>
      </c>
      <c r="D250" s="10" t="s">
        <v>541</v>
      </c>
      <c r="E250" s="11" t="s">
        <v>26</v>
      </c>
      <c r="F250" s="28">
        <v>6.8415852930646999</v>
      </c>
      <c r="G250" s="53"/>
      <c r="H250" s="30">
        <v>4884</v>
      </c>
      <c r="I250" s="31">
        <f t="shared" si="6"/>
        <v>0</v>
      </c>
    </row>
    <row r="251" spans="1:9" ht="38.25" x14ac:dyDescent="0.2">
      <c r="A251" s="27" t="s">
        <v>22</v>
      </c>
      <c r="B251" s="9" t="s">
        <v>543</v>
      </c>
      <c r="C251" s="6" t="s">
        <v>24</v>
      </c>
      <c r="D251" s="10" t="s">
        <v>544</v>
      </c>
      <c r="E251" s="11" t="s">
        <v>26</v>
      </c>
      <c r="F251" s="28">
        <v>6.8415852930646999</v>
      </c>
      <c r="G251" s="53"/>
      <c r="H251" s="30">
        <v>5052</v>
      </c>
      <c r="I251" s="31">
        <f t="shared" si="6"/>
        <v>0</v>
      </c>
    </row>
    <row r="252" spans="1:9" ht="25.5" x14ac:dyDescent="0.2">
      <c r="A252" s="27" t="s">
        <v>22</v>
      </c>
      <c r="B252" s="9" t="s">
        <v>545</v>
      </c>
      <c r="C252" s="6" t="s">
        <v>24</v>
      </c>
      <c r="D252" s="10" t="s">
        <v>546</v>
      </c>
      <c r="E252" s="11" t="s">
        <v>26</v>
      </c>
      <c r="F252" s="28">
        <v>2.7809321514975216</v>
      </c>
      <c r="G252" s="53"/>
      <c r="H252" s="30">
        <v>6792</v>
      </c>
      <c r="I252" s="31">
        <f t="shared" si="6"/>
        <v>0</v>
      </c>
    </row>
    <row r="253" spans="1:9" ht="25.5" x14ac:dyDescent="0.2">
      <c r="A253" s="27" t="s">
        <v>22</v>
      </c>
      <c r="B253" s="9" t="s">
        <v>548</v>
      </c>
      <c r="C253" s="6" t="s">
        <v>24</v>
      </c>
      <c r="D253" s="10" t="s">
        <v>549</v>
      </c>
      <c r="E253" s="11" t="s">
        <v>26</v>
      </c>
      <c r="F253" s="28">
        <v>2.8990602428885666</v>
      </c>
      <c r="G253" s="53"/>
      <c r="H253" s="30">
        <v>7140</v>
      </c>
      <c r="I253" s="31">
        <f t="shared" si="6"/>
        <v>0</v>
      </c>
    </row>
    <row r="254" spans="1:9" ht="25.5" x14ac:dyDescent="0.2">
      <c r="A254" s="27" t="s">
        <v>22</v>
      </c>
      <c r="B254" s="9" t="s">
        <v>550</v>
      </c>
      <c r="C254" s="6" t="s">
        <v>24</v>
      </c>
      <c r="D254" s="10" t="s">
        <v>551</v>
      </c>
      <c r="E254" s="11" t="s">
        <v>26</v>
      </c>
      <c r="F254" s="28">
        <v>2.6984885877141882</v>
      </c>
      <c r="G254" s="53"/>
      <c r="H254" s="30">
        <v>9060</v>
      </c>
      <c r="I254" s="31">
        <f t="shared" si="6"/>
        <v>0</v>
      </c>
    </row>
    <row r="255" spans="1:9" x14ac:dyDescent="0.2">
      <c r="A255" s="27" t="s">
        <v>22</v>
      </c>
      <c r="B255" s="9" t="s">
        <v>552</v>
      </c>
      <c r="C255" s="6" t="s">
        <v>24</v>
      </c>
      <c r="D255" s="10" t="s">
        <v>553</v>
      </c>
      <c r="E255" s="11" t="s">
        <v>41</v>
      </c>
      <c r="F255" s="28">
        <v>0.2574823242039187</v>
      </c>
      <c r="G255" s="53"/>
      <c r="H255" s="30">
        <v>41520</v>
      </c>
      <c r="I255" s="31">
        <f t="shared" si="6"/>
        <v>0</v>
      </c>
    </row>
    <row r="256" spans="1:9" ht="25.5" x14ac:dyDescent="0.2">
      <c r="A256" s="27" t="s">
        <v>22</v>
      </c>
      <c r="B256" s="9" t="s">
        <v>554</v>
      </c>
      <c r="C256" s="6" t="s">
        <v>24</v>
      </c>
      <c r="D256" s="10" t="s">
        <v>555</v>
      </c>
      <c r="E256" s="11" t="s">
        <v>41</v>
      </c>
      <c r="F256" s="28">
        <v>0.69923216596834803</v>
      </c>
      <c r="G256" s="53"/>
      <c r="H256" s="30">
        <v>36480</v>
      </c>
      <c r="I256" s="31">
        <f t="shared" si="6"/>
        <v>0</v>
      </c>
    </row>
    <row r="257" spans="1:9" ht="25.5" x14ac:dyDescent="0.2">
      <c r="A257" s="27" t="s">
        <v>22</v>
      </c>
      <c r="B257" s="9" t="s">
        <v>556</v>
      </c>
      <c r="C257" s="6" t="s">
        <v>24</v>
      </c>
      <c r="D257" s="10" t="s">
        <v>557</v>
      </c>
      <c r="E257" s="11" t="s">
        <v>26</v>
      </c>
      <c r="F257" s="28">
        <v>0.75675808547388324</v>
      </c>
      <c r="G257" s="53"/>
      <c r="H257" s="30">
        <v>8424</v>
      </c>
      <c r="I257" s="31">
        <f t="shared" si="6"/>
        <v>0</v>
      </c>
    </row>
    <row r="258" spans="1:9" x14ac:dyDescent="0.2">
      <c r="A258" s="27" t="s">
        <v>22</v>
      </c>
      <c r="B258" s="9" t="s">
        <v>558</v>
      </c>
      <c r="C258" s="6" t="s">
        <v>24</v>
      </c>
      <c r="D258" s="10" t="s">
        <v>559</v>
      </c>
      <c r="E258" s="11" t="s">
        <v>41</v>
      </c>
      <c r="F258" s="28">
        <v>0.23456644731352291</v>
      </c>
      <c r="G258" s="53"/>
      <c r="H258" s="30">
        <v>40320</v>
      </c>
      <c r="I258" s="31">
        <f t="shared" si="6"/>
        <v>0</v>
      </c>
    </row>
    <row r="259" spans="1:9" x14ac:dyDescent="0.2">
      <c r="A259" s="27" t="s">
        <v>22</v>
      </c>
      <c r="B259" s="9" t="s">
        <v>560</v>
      </c>
      <c r="C259" s="6" t="s">
        <v>24</v>
      </c>
      <c r="D259" s="10" t="s">
        <v>561</v>
      </c>
      <c r="E259" s="11" t="s">
        <v>522</v>
      </c>
      <c r="F259" s="28">
        <v>35.376902369714045</v>
      </c>
      <c r="G259" s="53"/>
      <c r="H259" s="30">
        <v>92.399999999999991</v>
      </c>
      <c r="I259" s="31">
        <f t="shared" si="6"/>
        <v>0</v>
      </c>
    </row>
    <row r="260" spans="1:9" x14ac:dyDescent="0.2">
      <c r="A260" s="27" t="s">
        <v>22</v>
      </c>
      <c r="B260" s="9" t="s">
        <v>563</v>
      </c>
      <c r="C260" s="6" t="s">
        <v>24</v>
      </c>
      <c r="D260" s="10" t="s">
        <v>564</v>
      </c>
      <c r="E260" s="11" t="s">
        <v>522</v>
      </c>
      <c r="F260" s="28">
        <v>61.217422361505179</v>
      </c>
      <c r="G260" s="53"/>
      <c r="H260" s="30">
        <v>99.6</v>
      </c>
      <c r="I260" s="31">
        <f t="shared" si="6"/>
        <v>0</v>
      </c>
    </row>
    <row r="261" spans="1:9" ht="25.5" x14ac:dyDescent="0.2">
      <c r="A261" s="27" t="s">
        <v>22</v>
      </c>
      <c r="B261" s="9" t="s">
        <v>565</v>
      </c>
      <c r="C261" s="6" t="s">
        <v>24</v>
      </c>
      <c r="D261" s="10" t="s">
        <v>566</v>
      </c>
      <c r="E261" s="11" t="s">
        <v>522</v>
      </c>
      <c r="F261" s="28">
        <v>177.14653573156679</v>
      </c>
      <c r="G261" s="53"/>
      <c r="H261" s="30">
        <v>103.2</v>
      </c>
      <c r="I261" s="31">
        <f t="shared" si="6"/>
        <v>0</v>
      </c>
    </row>
    <row r="262" spans="1:9" ht="12.75" customHeight="1" x14ac:dyDescent="0.2">
      <c r="A262" s="36" t="s">
        <v>20</v>
      </c>
      <c r="B262" s="35" t="s">
        <v>14</v>
      </c>
      <c r="C262" s="36"/>
      <c r="D262" s="37" t="s">
        <v>567</v>
      </c>
      <c r="E262" s="36"/>
      <c r="F262" s="43"/>
      <c r="G262" s="54"/>
      <c r="H262" s="39"/>
      <c r="I262" s="26">
        <f>SUM(I263:I297)</f>
        <v>0</v>
      </c>
    </row>
    <row r="263" spans="1:9" ht="25.5" x14ac:dyDescent="0.2">
      <c r="A263" s="27" t="s">
        <v>22</v>
      </c>
      <c r="B263" s="9" t="s">
        <v>568</v>
      </c>
      <c r="C263" s="6" t="s">
        <v>24</v>
      </c>
      <c r="D263" s="10" t="s">
        <v>569</v>
      </c>
      <c r="E263" s="11" t="s">
        <v>26</v>
      </c>
      <c r="F263" s="28">
        <v>0.93826578925409165</v>
      </c>
      <c r="G263" s="53"/>
      <c r="H263" s="30">
        <v>14280</v>
      </c>
      <c r="I263" s="31">
        <f t="shared" ref="I263:I297" si="7">F263*G263</f>
        <v>0</v>
      </c>
    </row>
    <row r="264" spans="1:9" ht="25.5" x14ac:dyDescent="0.2">
      <c r="A264" s="27" t="s">
        <v>22</v>
      </c>
      <c r="B264" s="9" t="s">
        <v>570</v>
      </c>
      <c r="C264" s="6" t="s">
        <v>24</v>
      </c>
      <c r="D264" s="10" t="s">
        <v>571</v>
      </c>
      <c r="E264" s="11" t="s">
        <v>41</v>
      </c>
      <c r="F264" s="28">
        <v>0.12705682562815826</v>
      </c>
      <c r="G264" s="53"/>
      <c r="H264" s="30">
        <v>44760</v>
      </c>
      <c r="I264" s="31">
        <f t="shared" si="7"/>
        <v>0</v>
      </c>
    </row>
    <row r="265" spans="1:9" x14ac:dyDescent="0.2">
      <c r="A265" s="27" t="s">
        <v>22</v>
      </c>
      <c r="B265" s="9" t="s">
        <v>573</v>
      </c>
      <c r="C265" s="6" t="s">
        <v>24</v>
      </c>
      <c r="D265" s="10" t="s">
        <v>574</v>
      </c>
      <c r="E265" s="11" t="s">
        <v>41</v>
      </c>
      <c r="F265" s="28">
        <v>0.20610890945833402</v>
      </c>
      <c r="G265" s="53"/>
      <c r="H265" s="30">
        <v>38760</v>
      </c>
      <c r="I265" s="31">
        <f t="shared" si="7"/>
        <v>0</v>
      </c>
    </row>
    <row r="266" spans="1:9" x14ac:dyDescent="0.2">
      <c r="A266" s="27" t="s">
        <v>22</v>
      </c>
      <c r="B266" s="9" t="s">
        <v>575</v>
      </c>
      <c r="C266" s="6" t="s">
        <v>24</v>
      </c>
      <c r="D266" s="10" t="s">
        <v>576</v>
      </c>
      <c r="E266" s="11" t="s">
        <v>26</v>
      </c>
      <c r="F266" s="28">
        <v>0.38145529511691673</v>
      </c>
      <c r="G266" s="53"/>
      <c r="H266" s="30">
        <v>15960</v>
      </c>
      <c r="I266" s="31">
        <f t="shared" si="7"/>
        <v>0</v>
      </c>
    </row>
    <row r="267" spans="1:9" x14ac:dyDescent="0.2">
      <c r="A267" s="27" t="s">
        <v>22</v>
      </c>
      <c r="B267" s="9" t="s">
        <v>578</v>
      </c>
      <c r="C267" s="6" t="s">
        <v>24</v>
      </c>
      <c r="D267" s="10" t="s">
        <v>579</v>
      </c>
      <c r="E267" s="11" t="s">
        <v>26</v>
      </c>
      <c r="F267" s="28">
        <v>1.7534638565858267</v>
      </c>
      <c r="G267" s="53"/>
      <c r="H267" s="30">
        <v>3816</v>
      </c>
      <c r="I267" s="31">
        <f t="shared" si="7"/>
        <v>0</v>
      </c>
    </row>
    <row r="268" spans="1:9" ht="25.5" x14ac:dyDescent="0.2">
      <c r="A268" s="27" t="s">
        <v>22</v>
      </c>
      <c r="B268" s="9" t="s">
        <v>580</v>
      </c>
      <c r="C268" s="6" t="s">
        <v>24</v>
      </c>
      <c r="D268" s="10" t="s">
        <v>581</v>
      </c>
      <c r="E268" s="11" t="s">
        <v>26</v>
      </c>
      <c r="F268" s="28">
        <v>67.340117582923881</v>
      </c>
      <c r="G268" s="53"/>
      <c r="H268" s="30">
        <v>3816</v>
      </c>
      <c r="I268" s="31">
        <f t="shared" si="7"/>
        <v>0</v>
      </c>
    </row>
    <row r="269" spans="1:9" ht="25.5" x14ac:dyDescent="0.2">
      <c r="A269" s="27" t="s">
        <v>22</v>
      </c>
      <c r="B269" s="9" t="s">
        <v>582</v>
      </c>
      <c r="C269" s="6" t="s">
        <v>24</v>
      </c>
      <c r="D269" s="10" t="s">
        <v>583</v>
      </c>
      <c r="E269" s="11" t="s">
        <v>26</v>
      </c>
      <c r="F269" s="28">
        <v>8.6750317115298792</v>
      </c>
      <c r="G269" s="53"/>
      <c r="H269" s="30">
        <v>4164</v>
      </c>
      <c r="I269" s="31">
        <f t="shared" si="7"/>
        <v>0</v>
      </c>
    </row>
    <row r="270" spans="1:9" ht="25.5" x14ac:dyDescent="0.2">
      <c r="A270" s="27" t="s">
        <v>22</v>
      </c>
      <c r="B270" s="9" t="s">
        <v>584</v>
      </c>
      <c r="C270" s="6" t="s">
        <v>24</v>
      </c>
      <c r="D270" s="10" t="s">
        <v>585</v>
      </c>
      <c r="E270" s="11" t="s">
        <v>26</v>
      </c>
      <c r="F270" s="28">
        <v>26.148145229788643</v>
      </c>
      <c r="G270" s="53"/>
      <c r="H270" s="30">
        <v>4440</v>
      </c>
      <c r="I270" s="31">
        <f t="shared" si="7"/>
        <v>0</v>
      </c>
    </row>
    <row r="271" spans="1:9" x14ac:dyDescent="0.2">
      <c r="A271" s="27" t="s">
        <v>22</v>
      </c>
      <c r="B271" s="9" t="s">
        <v>586</v>
      </c>
      <c r="C271" s="6" t="s">
        <v>24</v>
      </c>
      <c r="D271" s="10" t="s">
        <v>587</v>
      </c>
      <c r="E271" s="11" t="s">
        <v>26</v>
      </c>
      <c r="F271" s="28">
        <v>3.568452760771156</v>
      </c>
      <c r="G271" s="53"/>
      <c r="H271" s="30">
        <v>4992</v>
      </c>
      <c r="I271" s="31">
        <f t="shared" si="7"/>
        <v>0</v>
      </c>
    </row>
    <row r="272" spans="1:9" x14ac:dyDescent="0.2">
      <c r="A272" s="27" t="s">
        <v>22</v>
      </c>
      <c r="B272" s="9" t="s">
        <v>588</v>
      </c>
      <c r="C272" s="6" t="s">
        <v>24</v>
      </c>
      <c r="D272" s="10" t="s">
        <v>589</v>
      </c>
      <c r="E272" s="11" t="s">
        <v>26</v>
      </c>
      <c r="F272" s="28">
        <v>5.0450539031592205</v>
      </c>
      <c r="G272" s="53"/>
      <c r="H272" s="30">
        <v>6288</v>
      </c>
      <c r="I272" s="31">
        <f t="shared" si="7"/>
        <v>0</v>
      </c>
    </row>
    <row r="273" spans="1:9" ht="25.5" x14ac:dyDescent="0.2">
      <c r="A273" s="27" t="s">
        <v>22</v>
      </c>
      <c r="B273" s="9" t="s">
        <v>591</v>
      </c>
      <c r="C273" s="6" t="s">
        <v>24</v>
      </c>
      <c r="D273" s="10" t="s">
        <v>592</v>
      </c>
      <c r="E273" s="11" t="s">
        <v>26</v>
      </c>
      <c r="F273" s="28">
        <v>7.3830057119403234</v>
      </c>
      <c r="G273" s="53"/>
      <c r="H273" s="30">
        <v>1248</v>
      </c>
      <c r="I273" s="31">
        <f t="shared" si="7"/>
        <v>0</v>
      </c>
    </row>
    <row r="274" spans="1:9" ht="25.5" x14ac:dyDescent="0.2">
      <c r="A274" s="27" t="s">
        <v>22</v>
      </c>
      <c r="B274" s="9" t="s">
        <v>591</v>
      </c>
      <c r="C274" s="6" t="s">
        <v>89</v>
      </c>
      <c r="D274" s="10" t="s">
        <v>592</v>
      </c>
      <c r="E274" s="11" t="s">
        <v>26</v>
      </c>
      <c r="F274" s="28">
        <v>7.3790694884045749</v>
      </c>
      <c r="G274" s="53"/>
      <c r="H274" s="30">
        <v>1248</v>
      </c>
      <c r="I274" s="31">
        <f t="shared" si="7"/>
        <v>0</v>
      </c>
    </row>
    <row r="275" spans="1:9" ht="38.25" customHeight="1" x14ac:dyDescent="0.2">
      <c r="A275" s="13" t="s">
        <v>27</v>
      </c>
      <c r="D275" s="14" t="s">
        <v>594</v>
      </c>
      <c r="F275" s="28">
        <v>0</v>
      </c>
      <c r="G275" s="53"/>
      <c r="H275" s="30">
        <v>0</v>
      </c>
      <c r="I275" s="31">
        <f t="shared" si="7"/>
        <v>0</v>
      </c>
    </row>
    <row r="276" spans="1:9" ht="25.5" x14ac:dyDescent="0.2">
      <c r="A276" s="27" t="s">
        <v>22</v>
      </c>
      <c r="B276" s="9" t="s">
        <v>596</v>
      </c>
      <c r="C276" s="6" t="s">
        <v>24</v>
      </c>
      <c r="D276" s="10" t="s">
        <v>597</v>
      </c>
      <c r="E276" s="11" t="s">
        <v>26</v>
      </c>
      <c r="F276" s="28">
        <v>9.6269979418258362</v>
      </c>
      <c r="G276" s="53"/>
      <c r="H276" s="30">
        <v>1147.2</v>
      </c>
      <c r="I276" s="31">
        <f t="shared" si="7"/>
        <v>0</v>
      </c>
    </row>
    <row r="277" spans="1:9" ht="25.5" x14ac:dyDescent="0.2">
      <c r="A277" s="27" t="s">
        <v>22</v>
      </c>
      <c r="B277" s="9" t="s">
        <v>598</v>
      </c>
      <c r="C277" s="6" t="s">
        <v>24</v>
      </c>
      <c r="D277" s="10" t="s">
        <v>599</v>
      </c>
      <c r="E277" s="11" t="s">
        <v>26</v>
      </c>
      <c r="F277" s="28">
        <v>6.8292802835447988E-2</v>
      </c>
      <c r="G277" s="53"/>
      <c r="H277" s="30">
        <v>127320</v>
      </c>
      <c r="I277" s="31">
        <f t="shared" si="7"/>
        <v>0</v>
      </c>
    </row>
    <row r="278" spans="1:9" x14ac:dyDescent="0.2">
      <c r="A278" s="27" t="s">
        <v>22</v>
      </c>
      <c r="B278" s="9" t="s">
        <v>601</v>
      </c>
      <c r="C278" s="6" t="s">
        <v>24</v>
      </c>
      <c r="D278" s="10" t="s">
        <v>602</v>
      </c>
      <c r="E278" s="11" t="s">
        <v>26</v>
      </c>
      <c r="F278" s="28">
        <v>2.171834180262445</v>
      </c>
      <c r="G278" s="53"/>
      <c r="H278" s="30">
        <v>3780</v>
      </c>
      <c r="I278" s="31">
        <f t="shared" si="7"/>
        <v>0</v>
      </c>
    </row>
    <row r="279" spans="1:9" x14ac:dyDescent="0.2">
      <c r="A279" s="27" t="s">
        <v>22</v>
      </c>
      <c r="B279" s="9" t="s">
        <v>603</v>
      </c>
      <c r="C279" s="6" t="s">
        <v>24</v>
      </c>
      <c r="D279" s="10" t="s">
        <v>604</v>
      </c>
      <c r="E279" s="11" t="s">
        <v>26</v>
      </c>
      <c r="F279" s="28">
        <v>3.4989495057600504</v>
      </c>
      <c r="G279" s="53"/>
      <c r="H279" s="30">
        <v>1272</v>
      </c>
      <c r="I279" s="31">
        <f t="shared" si="7"/>
        <v>0</v>
      </c>
    </row>
    <row r="280" spans="1:9" x14ac:dyDescent="0.2">
      <c r="A280" s="27" t="s">
        <v>22</v>
      </c>
      <c r="B280" s="9" t="s">
        <v>605</v>
      </c>
      <c r="C280" s="6" t="s">
        <v>24</v>
      </c>
      <c r="D280" s="10" t="s">
        <v>606</v>
      </c>
      <c r="E280" s="11" t="s">
        <v>26</v>
      </c>
      <c r="F280" s="28">
        <v>6.0107652124090247</v>
      </c>
      <c r="G280" s="53"/>
      <c r="H280" s="30">
        <v>1524</v>
      </c>
      <c r="I280" s="31">
        <f t="shared" si="7"/>
        <v>0</v>
      </c>
    </row>
    <row r="281" spans="1:9" x14ac:dyDescent="0.2">
      <c r="A281" s="27" t="s">
        <v>22</v>
      </c>
      <c r="B281" s="9" t="s">
        <v>608</v>
      </c>
      <c r="C281" s="6" t="s">
        <v>24</v>
      </c>
      <c r="D281" s="10" t="s">
        <v>609</v>
      </c>
      <c r="E281" s="11" t="s">
        <v>26</v>
      </c>
      <c r="F281" s="28">
        <v>3.7530279035696643</v>
      </c>
      <c r="G281" s="53"/>
      <c r="H281" s="30">
        <v>2352</v>
      </c>
      <c r="I281" s="31">
        <f t="shared" si="7"/>
        <v>0</v>
      </c>
    </row>
    <row r="282" spans="1:9" x14ac:dyDescent="0.2">
      <c r="A282" s="27" t="s">
        <v>22</v>
      </c>
      <c r="B282" s="9" t="s">
        <v>611</v>
      </c>
      <c r="C282" s="6" t="s">
        <v>24</v>
      </c>
      <c r="D282" s="10" t="s">
        <v>612</v>
      </c>
      <c r="E282" s="11" t="s">
        <v>26</v>
      </c>
      <c r="F282" s="28">
        <v>0.82135938545336096</v>
      </c>
      <c r="G282" s="53"/>
      <c r="H282" s="30">
        <v>1069.2</v>
      </c>
      <c r="I282" s="31">
        <f t="shared" si="7"/>
        <v>0</v>
      </c>
    </row>
    <row r="283" spans="1:9" x14ac:dyDescent="0.2">
      <c r="A283" s="27" t="s">
        <v>22</v>
      </c>
      <c r="B283" s="9" t="s">
        <v>613</v>
      </c>
      <c r="C283" s="6" t="s">
        <v>24</v>
      </c>
      <c r="D283" s="10" t="s">
        <v>614</v>
      </c>
      <c r="E283" s="11" t="s">
        <v>26</v>
      </c>
      <c r="F283" s="28">
        <v>54.634435020108043</v>
      </c>
      <c r="G283" s="53"/>
      <c r="H283" s="30">
        <v>7296</v>
      </c>
      <c r="I283" s="31">
        <f t="shared" si="7"/>
        <v>0</v>
      </c>
    </row>
    <row r="284" spans="1:9" ht="12.75" customHeight="1" x14ac:dyDescent="0.2">
      <c r="A284" s="13" t="s">
        <v>27</v>
      </c>
      <c r="D284" s="14" t="s">
        <v>615</v>
      </c>
      <c r="F284" s="28">
        <v>0</v>
      </c>
      <c r="G284" s="53"/>
      <c r="H284" s="30">
        <v>0</v>
      </c>
      <c r="I284" s="31">
        <f t="shared" si="7"/>
        <v>0</v>
      </c>
    </row>
    <row r="285" spans="1:9" x14ac:dyDescent="0.2">
      <c r="A285" s="27" t="s">
        <v>22</v>
      </c>
      <c r="B285" s="9" t="s">
        <v>617</v>
      </c>
      <c r="C285" s="6" t="s">
        <v>24</v>
      </c>
      <c r="D285" s="10" t="s">
        <v>618</v>
      </c>
      <c r="E285" s="11" t="s">
        <v>26</v>
      </c>
      <c r="F285" s="28">
        <v>6.4212564952076905</v>
      </c>
      <c r="G285" s="53"/>
      <c r="H285" s="30">
        <v>4560</v>
      </c>
      <c r="I285" s="31">
        <f t="shared" si="7"/>
        <v>0</v>
      </c>
    </row>
    <row r="286" spans="1:9" x14ac:dyDescent="0.2">
      <c r="A286" s="27" t="s">
        <v>22</v>
      </c>
      <c r="B286" s="9" t="s">
        <v>620</v>
      </c>
      <c r="C286" s="6" t="s">
        <v>24</v>
      </c>
      <c r="D286" s="10" t="s">
        <v>621</v>
      </c>
      <c r="E286" s="11" t="s">
        <v>129</v>
      </c>
      <c r="F286" s="28">
        <v>4.5740457226136968</v>
      </c>
      <c r="G286" s="53"/>
      <c r="H286" s="30">
        <v>4008</v>
      </c>
      <c r="I286" s="31">
        <f t="shared" si="7"/>
        <v>0</v>
      </c>
    </row>
    <row r="287" spans="1:9" x14ac:dyDescent="0.2">
      <c r="A287" s="27" t="s">
        <v>22</v>
      </c>
      <c r="B287" s="9" t="s">
        <v>623</v>
      </c>
      <c r="C287" s="6" t="s">
        <v>24</v>
      </c>
      <c r="D287" s="10" t="s">
        <v>624</v>
      </c>
      <c r="E287" s="11" t="s">
        <v>129</v>
      </c>
      <c r="F287" s="28">
        <v>29.105786670819636</v>
      </c>
      <c r="G287" s="53"/>
      <c r="H287" s="30">
        <v>1056</v>
      </c>
      <c r="I287" s="31">
        <f t="shared" si="7"/>
        <v>0</v>
      </c>
    </row>
    <row r="288" spans="1:9" ht="12.75" customHeight="1" x14ac:dyDescent="0.2">
      <c r="A288" s="13" t="s">
        <v>27</v>
      </c>
      <c r="D288" s="14" t="s">
        <v>625</v>
      </c>
      <c r="F288" s="28">
        <v>0</v>
      </c>
      <c r="G288" s="53"/>
      <c r="H288" s="30">
        <v>0</v>
      </c>
      <c r="I288" s="31">
        <f t="shared" si="7"/>
        <v>0</v>
      </c>
    </row>
    <row r="289" spans="1:9" x14ac:dyDescent="0.2">
      <c r="A289" s="27" t="s">
        <v>22</v>
      </c>
      <c r="B289" s="9" t="s">
        <v>627</v>
      </c>
      <c r="C289" s="6" t="s">
        <v>24</v>
      </c>
      <c r="D289" s="10" t="s">
        <v>628</v>
      </c>
      <c r="E289" s="11" t="s">
        <v>129</v>
      </c>
      <c r="F289" s="28">
        <v>44.567624989569353</v>
      </c>
      <c r="G289" s="53"/>
      <c r="H289" s="30">
        <v>352.8</v>
      </c>
      <c r="I289" s="31">
        <f t="shared" si="7"/>
        <v>0</v>
      </c>
    </row>
    <row r="290" spans="1:9" ht="12.75" customHeight="1" x14ac:dyDescent="0.2">
      <c r="A290" s="13" t="s">
        <v>27</v>
      </c>
      <c r="D290" s="14" t="s">
        <v>625</v>
      </c>
      <c r="F290" s="28">
        <v>0</v>
      </c>
      <c r="G290" s="53"/>
      <c r="H290" s="30">
        <v>0</v>
      </c>
      <c r="I290" s="31">
        <f t="shared" si="7"/>
        <v>0</v>
      </c>
    </row>
    <row r="291" spans="1:9" x14ac:dyDescent="0.2">
      <c r="A291" s="27" t="s">
        <v>22</v>
      </c>
      <c r="B291" s="9" t="s">
        <v>629</v>
      </c>
      <c r="C291" s="6" t="s">
        <v>24</v>
      </c>
      <c r="D291" s="10" t="s">
        <v>630</v>
      </c>
      <c r="E291" s="11" t="s">
        <v>129</v>
      </c>
      <c r="F291" s="28">
        <v>15.381261899875673</v>
      </c>
      <c r="G291" s="53"/>
      <c r="H291" s="30">
        <v>834</v>
      </c>
      <c r="I291" s="31">
        <f t="shared" si="7"/>
        <v>0</v>
      </c>
    </row>
    <row r="292" spans="1:9" ht="12.75" customHeight="1" x14ac:dyDescent="0.2">
      <c r="A292" s="2" t="s">
        <v>20</v>
      </c>
      <c r="D292" s="14" t="s">
        <v>631</v>
      </c>
      <c r="F292" s="28">
        <v>0</v>
      </c>
      <c r="G292" s="56"/>
      <c r="H292" s="44">
        <v>0</v>
      </c>
      <c r="I292" s="31">
        <f t="shared" si="7"/>
        <v>0</v>
      </c>
    </row>
    <row r="293" spans="1:9" x14ac:dyDescent="0.2">
      <c r="A293" s="27" t="s">
        <v>22</v>
      </c>
      <c r="B293" s="9" t="s">
        <v>633</v>
      </c>
      <c r="C293" s="6" t="s">
        <v>24</v>
      </c>
      <c r="D293" s="10" t="s">
        <v>634</v>
      </c>
      <c r="E293" s="11" t="s">
        <v>129</v>
      </c>
      <c r="F293" s="28">
        <v>6.1525047599502694</v>
      </c>
      <c r="G293" s="53"/>
      <c r="H293" s="30">
        <v>938.4</v>
      </c>
      <c r="I293" s="31">
        <f t="shared" si="7"/>
        <v>0</v>
      </c>
    </row>
    <row r="294" spans="1:9" ht="12.75" customHeight="1" x14ac:dyDescent="0.2">
      <c r="A294" s="27" t="s">
        <v>22</v>
      </c>
      <c r="D294" s="14" t="s">
        <v>635</v>
      </c>
      <c r="F294" s="28">
        <v>0</v>
      </c>
      <c r="G294" s="53"/>
      <c r="H294" s="30">
        <v>0</v>
      </c>
      <c r="I294" s="31">
        <f t="shared" si="7"/>
        <v>0</v>
      </c>
    </row>
    <row r="295" spans="1:9" x14ac:dyDescent="0.2">
      <c r="A295" s="13" t="s">
        <v>27</v>
      </c>
      <c r="B295" s="9" t="s">
        <v>637</v>
      </c>
      <c r="C295" s="6" t="s">
        <v>24</v>
      </c>
      <c r="D295" s="10" t="s">
        <v>638</v>
      </c>
      <c r="E295" s="11" t="s">
        <v>129</v>
      </c>
      <c r="F295" s="28">
        <v>6.1525047599502694</v>
      </c>
      <c r="G295" s="53"/>
      <c r="H295" s="30">
        <v>418.8</v>
      </c>
      <c r="I295" s="31">
        <f t="shared" si="7"/>
        <v>0</v>
      </c>
    </row>
    <row r="296" spans="1:9" ht="12.75" customHeight="1" x14ac:dyDescent="0.2">
      <c r="A296" s="27" t="s">
        <v>22</v>
      </c>
      <c r="D296" s="14" t="s">
        <v>639</v>
      </c>
      <c r="F296" s="28">
        <v>0</v>
      </c>
      <c r="G296" s="53"/>
      <c r="H296" s="30">
        <v>0</v>
      </c>
      <c r="I296" s="31">
        <f t="shared" si="7"/>
        <v>0</v>
      </c>
    </row>
    <row r="297" spans="1:9" ht="25.5" x14ac:dyDescent="0.2">
      <c r="A297" s="27" t="s">
        <v>22</v>
      </c>
      <c r="B297" s="9" t="s">
        <v>641</v>
      </c>
      <c r="C297" s="6" t="s">
        <v>24</v>
      </c>
      <c r="D297" s="10" t="s">
        <v>642</v>
      </c>
      <c r="E297" s="11" t="s">
        <v>26</v>
      </c>
      <c r="F297" s="28">
        <v>2.081777219907516</v>
      </c>
      <c r="G297" s="53"/>
      <c r="H297" s="30">
        <v>8256</v>
      </c>
      <c r="I297" s="31">
        <f t="shared" si="7"/>
        <v>0</v>
      </c>
    </row>
    <row r="298" spans="1:9" ht="12.75" customHeight="1" x14ac:dyDescent="0.2">
      <c r="A298" s="45" t="s">
        <v>22</v>
      </c>
      <c r="B298" s="35" t="s">
        <v>16</v>
      </c>
      <c r="C298" s="36"/>
      <c r="D298" s="37" t="s">
        <v>644</v>
      </c>
      <c r="E298" s="36"/>
      <c r="F298" s="46">
        <v>0</v>
      </c>
      <c r="G298" s="57"/>
      <c r="H298" s="47">
        <v>0</v>
      </c>
      <c r="I298" s="26">
        <f>SUM(I299:I471)</f>
        <v>0</v>
      </c>
    </row>
    <row r="299" spans="1:9" x14ac:dyDescent="0.2">
      <c r="A299" s="13" t="s">
        <v>27</v>
      </c>
      <c r="B299" s="9" t="s">
        <v>645</v>
      </c>
      <c r="C299" s="6" t="s">
        <v>24</v>
      </c>
      <c r="D299" s="10" t="s">
        <v>646</v>
      </c>
      <c r="E299" s="11" t="s">
        <v>26</v>
      </c>
      <c r="F299" s="28">
        <v>31.373262328183692</v>
      </c>
      <c r="G299" s="53"/>
      <c r="H299" s="30">
        <v>2796</v>
      </c>
      <c r="I299" s="31">
        <f t="shared" ref="I299:I365" si="8">F299*G299</f>
        <v>0</v>
      </c>
    </row>
    <row r="300" spans="1:9" x14ac:dyDescent="0.2">
      <c r="A300" s="27" t="s">
        <v>22</v>
      </c>
      <c r="B300" s="9" t="s">
        <v>645</v>
      </c>
      <c r="C300" s="6" t="s">
        <v>10</v>
      </c>
      <c r="D300" s="10" t="s">
        <v>646</v>
      </c>
      <c r="E300" s="11" t="s">
        <v>26</v>
      </c>
      <c r="F300" s="28">
        <v>73.830057119403236</v>
      </c>
      <c r="G300" s="53"/>
      <c r="H300" s="30">
        <v>2796</v>
      </c>
      <c r="I300" s="31">
        <f t="shared" si="8"/>
        <v>0</v>
      </c>
    </row>
    <row r="301" spans="1:9" ht="12.75" customHeight="1" x14ac:dyDescent="0.2">
      <c r="A301" s="27" t="s">
        <v>22</v>
      </c>
      <c r="D301" s="14" t="s">
        <v>648</v>
      </c>
      <c r="F301" s="28">
        <v>0</v>
      </c>
      <c r="G301" s="53"/>
      <c r="H301" s="30">
        <v>0</v>
      </c>
      <c r="I301" s="31">
        <f t="shared" si="8"/>
        <v>0</v>
      </c>
    </row>
    <row r="302" spans="1:9" x14ac:dyDescent="0.2">
      <c r="A302" s="13" t="s">
        <v>27</v>
      </c>
      <c r="B302" s="9" t="s">
        <v>650</v>
      </c>
      <c r="C302" s="6" t="s">
        <v>24</v>
      </c>
      <c r="D302" s="10" t="s">
        <v>651</v>
      </c>
      <c r="E302" s="11" t="s">
        <v>26</v>
      </c>
      <c r="F302" s="28">
        <v>185.49801851250061</v>
      </c>
      <c r="G302" s="53"/>
      <c r="H302" s="30">
        <v>2796</v>
      </c>
      <c r="I302" s="31">
        <f t="shared" si="8"/>
        <v>0</v>
      </c>
    </row>
    <row r="303" spans="1:9" x14ac:dyDescent="0.2">
      <c r="A303" s="27" t="s">
        <v>22</v>
      </c>
      <c r="B303" s="9" t="s">
        <v>652</v>
      </c>
      <c r="C303" s="6" t="s">
        <v>24</v>
      </c>
      <c r="D303" s="10" t="s">
        <v>653</v>
      </c>
      <c r="E303" s="11" t="s">
        <v>129</v>
      </c>
      <c r="F303" s="28">
        <v>17.534638565858266</v>
      </c>
      <c r="G303" s="53"/>
      <c r="H303" s="30">
        <v>416.4</v>
      </c>
      <c r="I303" s="31">
        <f t="shared" si="8"/>
        <v>0</v>
      </c>
    </row>
    <row r="304" spans="1:9" x14ac:dyDescent="0.2">
      <c r="A304" s="13" t="s">
        <v>27</v>
      </c>
      <c r="B304" s="9" t="s">
        <v>652</v>
      </c>
      <c r="C304" s="6" t="s">
        <v>10</v>
      </c>
      <c r="D304" s="10" t="s">
        <v>653</v>
      </c>
      <c r="E304" s="11" t="s">
        <v>129</v>
      </c>
      <c r="F304" s="28">
        <v>36.915028559701618</v>
      </c>
      <c r="G304" s="53"/>
      <c r="H304" s="30">
        <v>416.4</v>
      </c>
      <c r="I304" s="31">
        <f t="shared" si="8"/>
        <v>0</v>
      </c>
    </row>
    <row r="305" spans="1:9" ht="12.75" customHeight="1" x14ac:dyDescent="0.2">
      <c r="A305" s="27" t="s">
        <v>22</v>
      </c>
      <c r="D305" s="14" t="s">
        <v>648</v>
      </c>
      <c r="F305" s="28">
        <v>0</v>
      </c>
      <c r="G305" s="53"/>
      <c r="H305" s="30">
        <v>0</v>
      </c>
      <c r="I305" s="31">
        <f t="shared" si="8"/>
        <v>0</v>
      </c>
    </row>
    <row r="306" spans="1:9" x14ac:dyDescent="0.2">
      <c r="A306" s="13" t="s">
        <v>27</v>
      </c>
      <c r="B306" s="9" t="s">
        <v>654</v>
      </c>
      <c r="C306" s="6" t="s">
        <v>24</v>
      </c>
      <c r="D306" s="10" t="s">
        <v>655</v>
      </c>
      <c r="E306" s="11" t="s">
        <v>129</v>
      </c>
      <c r="F306" s="28">
        <v>3.3223525703731456</v>
      </c>
      <c r="G306" s="53"/>
      <c r="H306" s="30">
        <v>416.4</v>
      </c>
      <c r="I306" s="31">
        <f t="shared" si="8"/>
        <v>0</v>
      </c>
    </row>
    <row r="307" spans="1:9" x14ac:dyDescent="0.2">
      <c r="A307" s="27" t="s">
        <v>22</v>
      </c>
      <c r="B307" s="9" t="s">
        <v>656</v>
      </c>
      <c r="C307" s="6" t="s">
        <v>24</v>
      </c>
      <c r="D307" s="10" t="s">
        <v>657</v>
      </c>
      <c r="E307" s="11" t="s">
        <v>26</v>
      </c>
      <c r="F307" s="28">
        <v>37.714854178495152</v>
      </c>
      <c r="G307" s="53"/>
      <c r="H307" s="30">
        <v>1082.3999999999999</v>
      </c>
      <c r="I307" s="31">
        <f t="shared" si="8"/>
        <v>0</v>
      </c>
    </row>
    <row r="308" spans="1:9" ht="12.75" customHeight="1" x14ac:dyDescent="0.2">
      <c r="A308" s="13" t="s">
        <v>27</v>
      </c>
      <c r="D308" s="14" t="s">
        <v>658</v>
      </c>
      <c r="F308" s="28">
        <v>0</v>
      </c>
      <c r="G308" s="53"/>
      <c r="H308" s="30">
        <v>0</v>
      </c>
      <c r="I308" s="31">
        <f t="shared" si="8"/>
        <v>0</v>
      </c>
    </row>
    <row r="309" spans="1:9" x14ac:dyDescent="0.2">
      <c r="A309" s="27" t="s">
        <v>22</v>
      </c>
      <c r="B309" s="9" t="s">
        <v>656</v>
      </c>
      <c r="C309" s="6" t="s">
        <v>10</v>
      </c>
      <c r="D309" s="10" t="s">
        <v>657</v>
      </c>
      <c r="E309" s="11" t="s">
        <v>26</v>
      </c>
      <c r="F309" s="28">
        <v>154.58168209375052</v>
      </c>
      <c r="G309" s="53"/>
      <c r="H309" s="30">
        <v>1082.3999999999999</v>
      </c>
      <c r="I309" s="31">
        <f t="shared" si="8"/>
        <v>0</v>
      </c>
    </row>
    <row r="310" spans="1:9" ht="12.75" customHeight="1" x14ac:dyDescent="0.2">
      <c r="A310" s="13" t="s">
        <v>27</v>
      </c>
      <c r="D310" s="14" t="s">
        <v>660</v>
      </c>
      <c r="F310" s="28">
        <v>0</v>
      </c>
      <c r="G310" s="53"/>
      <c r="H310" s="30">
        <v>0</v>
      </c>
      <c r="I310" s="31">
        <f t="shared" si="8"/>
        <v>0</v>
      </c>
    </row>
    <row r="311" spans="1:9" x14ac:dyDescent="0.2">
      <c r="A311" s="27" t="s">
        <v>22</v>
      </c>
      <c r="B311" s="9" t="s">
        <v>656</v>
      </c>
      <c r="C311" s="6" t="s">
        <v>7</v>
      </c>
      <c r="D311" s="10" t="s">
        <v>657</v>
      </c>
      <c r="E311" s="11" t="s">
        <v>26</v>
      </c>
      <c r="F311" s="28">
        <v>63.528412814079125</v>
      </c>
      <c r="G311" s="53"/>
      <c r="H311" s="30">
        <v>1082.3999999999999</v>
      </c>
      <c r="I311" s="31">
        <f t="shared" si="8"/>
        <v>0</v>
      </c>
    </row>
    <row r="312" spans="1:9" ht="12.75" customHeight="1" x14ac:dyDescent="0.2">
      <c r="A312" s="13" t="s">
        <v>27</v>
      </c>
      <c r="D312" s="14" t="s">
        <v>661</v>
      </c>
      <c r="F312" s="28">
        <v>0</v>
      </c>
      <c r="G312" s="53"/>
      <c r="H312" s="30">
        <v>0</v>
      </c>
      <c r="I312" s="31">
        <f t="shared" si="8"/>
        <v>0</v>
      </c>
    </row>
    <row r="313" spans="1:9" x14ac:dyDescent="0.2">
      <c r="A313" s="27" t="s">
        <v>22</v>
      </c>
      <c r="B313" s="9" t="s">
        <v>656</v>
      </c>
      <c r="C313" s="6" t="s">
        <v>6</v>
      </c>
      <c r="D313" s="10" t="s">
        <v>657</v>
      </c>
      <c r="E313" s="11" t="s">
        <v>26</v>
      </c>
      <c r="F313" s="28">
        <v>415.6712918435054</v>
      </c>
      <c r="G313" s="53"/>
      <c r="H313" s="30">
        <v>1082.3999999999999</v>
      </c>
      <c r="I313" s="31">
        <f t="shared" si="8"/>
        <v>0</v>
      </c>
    </row>
    <row r="314" spans="1:9" ht="12.75" customHeight="1" x14ac:dyDescent="0.2">
      <c r="A314" s="13" t="s">
        <v>27</v>
      </c>
      <c r="D314" s="14" t="s">
        <v>662</v>
      </c>
      <c r="F314" s="28">
        <v>0</v>
      </c>
      <c r="G314" s="53"/>
      <c r="H314" s="30">
        <v>0</v>
      </c>
      <c r="I314" s="31">
        <f t="shared" si="8"/>
        <v>0</v>
      </c>
    </row>
    <row r="315" spans="1:9" x14ac:dyDescent="0.2">
      <c r="A315" s="27" t="s">
        <v>22</v>
      </c>
      <c r="B315" s="9" t="s">
        <v>663</v>
      </c>
      <c r="C315" s="6" t="s">
        <v>24</v>
      </c>
      <c r="D315" s="10" t="s">
        <v>664</v>
      </c>
      <c r="E315" s="11" t="s">
        <v>129</v>
      </c>
      <c r="F315" s="28">
        <v>318.22848018867944</v>
      </c>
      <c r="G315" s="53"/>
      <c r="H315" s="30">
        <v>115.19999999999999</v>
      </c>
      <c r="I315" s="31">
        <f t="shared" si="8"/>
        <v>0</v>
      </c>
    </row>
    <row r="316" spans="1:9" ht="12.75" customHeight="1" x14ac:dyDescent="0.2">
      <c r="A316" s="13" t="s">
        <v>27</v>
      </c>
      <c r="D316" s="14" t="s">
        <v>660</v>
      </c>
      <c r="F316" s="28">
        <v>0</v>
      </c>
      <c r="G316" s="53"/>
      <c r="H316" s="30">
        <v>0</v>
      </c>
      <c r="I316" s="31">
        <f t="shared" si="8"/>
        <v>0</v>
      </c>
    </row>
    <row r="317" spans="1:9" x14ac:dyDescent="0.2">
      <c r="A317" s="27" t="s">
        <v>22</v>
      </c>
      <c r="B317" s="9" t="s">
        <v>665</v>
      </c>
      <c r="C317" s="6" t="s">
        <v>24</v>
      </c>
      <c r="D317" s="10" t="s">
        <v>666</v>
      </c>
      <c r="E317" s="11" t="s">
        <v>129</v>
      </c>
      <c r="F317" s="28">
        <v>402.96560928068959</v>
      </c>
      <c r="G317" s="53"/>
      <c r="H317" s="30">
        <v>163.19999999999999</v>
      </c>
      <c r="I317" s="31">
        <f t="shared" si="8"/>
        <v>0</v>
      </c>
    </row>
    <row r="318" spans="1:9" ht="12.75" customHeight="1" x14ac:dyDescent="0.2">
      <c r="A318" s="13" t="s">
        <v>27</v>
      </c>
      <c r="D318" s="14" t="s">
        <v>660</v>
      </c>
      <c r="F318" s="28">
        <v>0</v>
      </c>
      <c r="G318" s="53"/>
      <c r="H318" s="30">
        <v>0</v>
      </c>
      <c r="I318" s="31">
        <f t="shared" si="8"/>
        <v>0</v>
      </c>
    </row>
    <row r="319" spans="1:9" x14ac:dyDescent="0.2">
      <c r="A319" s="27" t="s">
        <v>22</v>
      </c>
      <c r="B319" s="9" t="s">
        <v>667</v>
      </c>
      <c r="C319" s="6" t="s">
        <v>24</v>
      </c>
      <c r="D319" s="10" t="s">
        <v>668</v>
      </c>
      <c r="E319" s="11" t="s">
        <v>129</v>
      </c>
      <c r="F319" s="28">
        <v>317.83753610982353</v>
      </c>
      <c r="G319" s="53"/>
      <c r="H319" s="30">
        <v>217.2</v>
      </c>
      <c r="I319" s="31">
        <f t="shared" si="8"/>
        <v>0</v>
      </c>
    </row>
    <row r="320" spans="1:9" ht="12.75" customHeight="1" x14ac:dyDescent="0.2">
      <c r="A320" s="13" t="s">
        <v>27</v>
      </c>
      <c r="D320" s="14" t="s">
        <v>660</v>
      </c>
      <c r="F320" s="28">
        <v>0</v>
      </c>
      <c r="G320" s="53"/>
      <c r="H320" s="30">
        <v>0</v>
      </c>
      <c r="I320" s="31">
        <f t="shared" si="8"/>
        <v>0</v>
      </c>
    </row>
    <row r="321" spans="1:9" x14ac:dyDescent="0.2">
      <c r="A321" s="27" t="s">
        <v>22</v>
      </c>
      <c r="B321" s="9" t="s">
        <v>667</v>
      </c>
      <c r="C321" s="6" t="s">
        <v>10</v>
      </c>
      <c r="D321" s="10" t="s">
        <v>668</v>
      </c>
      <c r="E321" s="11" t="s">
        <v>129</v>
      </c>
      <c r="F321" s="28">
        <v>343.05342919602725</v>
      </c>
      <c r="G321" s="53"/>
      <c r="H321" s="30">
        <v>217.2</v>
      </c>
      <c r="I321" s="31">
        <f t="shared" si="8"/>
        <v>0</v>
      </c>
    </row>
    <row r="322" spans="1:9" ht="12.75" customHeight="1" x14ac:dyDescent="0.2">
      <c r="A322" s="13" t="s">
        <v>27</v>
      </c>
      <c r="D322" s="14" t="s">
        <v>662</v>
      </c>
      <c r="F322" s="28">
        <v>0</v>
      </c>
      <c r="G322" s="53"/>
      <c r="H322" s="30">
        <v>0</v>
      </c>
      <c r="I322" s="31">
        <f t="shared" si="8"/>
        <v>0</v>
      </c>
    </row>
    <row r="323" spans="1:9" x14ac:dyDescent="0.2">
      <c r="A323" s="27" t="s">
        <v>22</v>
      </c>
      <c r="B323" s="9" t="s">
        <v>669</v>
      </c>
      <c r="C323" s="6" t="s">
        <v>24</v>
      </c>
      <c r="D323" s="10" t="s">
        <v>670</v>
      </c>
      <c r="E323" s="11" t="s">
        <v>129</v>
      </c>
      <c r="F323" s="28">
        <v>393.38747934872072</v>
      </c>
      <c r="G323" s="53"/>
      <c r="H323" s="30">
        <v>266.39999999999998</v>
      </c>
      <c r="I323" s="31">
        <f t="shared" si="8"/>
        <v>0</v>
      </c>
    </row>
    <row r="324" spans="1:9" ht="12.75" customHeight="1" x14ac:dyDescent="0.2">
      <c r="A324" s="13" t="s">
        <v>27</v>
      </c>
      <c r="D324" s="14" t="s">
        <v>660</v>
      </c>
      <c r="F324" s="28">
        <v>0</v>
      </c>
      <c r="G324" s="53"/>
      <c r="H324" s="30">
        <v>0</v>
      </c>
      <c r="I324" s="31">
        <f t="shared" si="8"/>
        <v>0</v>
      </c>
    </row>
    <row r="325" spans="1:9" x14ac:dyDescent="0.2">
      <c r="A325" s="27" t="s">
        <v>22</v>
      </c>
      <c r="B325" s="9" t="s">
        <v>669</v>
      </c>
      <c r="C325" s="6" t="s">
        <v>10</v>
      </c>
      <c r="D325" s="10" t="s">
        <v>670</v>
      </c>
      <c r="E325" s="11" t="s">
        <v>129</v>
      </c>
      <c r="F325" s="28">
        <v>396.12408790071186</v>
      </c>
      <c r="G325" s="53"/>
      <c r="H325" s="30">
        <v>266.39999999999998</v>
      </c>
      <c r="I325" s="31">
        <f t="shared" si="8"/>
        <v>0</v>
      </c>
    </row>
    <row r="326" spans="1:9" ht="12.75" customHeight="1" x14ac:dyDescent="0.2">
      <c r="A326" s="13" t="s">
        <v>27</v>
      </c>
      <c r="D326" s="14" t="s">
        <v>662</v>
      </c>
      <c r="F326" s="28">
        <v>0</v>
      </c>
      <c r="G326" s="53"/>
      <c r="H326" s="30">
        <v>0</v>
      </c>
      <c r="I326" s="31">
        <f t="shared" si="8"/>
        <v>0</v>
      </c>
    </row>
    <row r="327" spans="1:9" x14ac:dyDescent="0.2">
      <c r="A327" s="27" t="s">
        <v>22</v>
      </c>
      <c r="B327" s="9" t="s">
        <v>671</v>
      </c>
      <c r="C327" s="6" t="s">
        <v>24</v>
      </c>
      <c r="D327" s="10" t="s">
        <v>672</v>
      </c>
      <c r="E327" s="11" t="s">
        <v>26</v>
      </c>
      <c r="F327" s="28">
        <v>85.027615782512726</v>
      </c>
      <c r="G327" s="53"/>
      <c r="H327" s="30">
        <v>1224</v>
      </c>
      <c r="I327" s="31">
        <f t="shared" si="8"/>
        <v>0</v>
      </c>
    </row>
    <row r="328" spans="1:9" ht="51" customHeight="1" x14ac:dyDescent="0.2">
      <c r="A328" s="13" t="s">
        <v>27</v>
      </c>
      <c r="D328" s="14" t="s">
        <v>673</v>
      </c>
      <c r="F328" s="28">
        <v>0</v>
      </c>
      <c r="G328" s="53"/>
      <c r="H328" s="30">
        <v>0</v>
      </c>
      <c r="I328" s="31">
        <f t="shared" si="8"/>
        <v>0</v>
      </c>
    </row>
    <row r="329" spans="1:9" x14ac:dyDescent="0.2">
      <c r="A329" s="27" t="s">
        <v>22</v>
      </c>
      <c r="B329" s="9" t="s">
        <v>671</v>
      </c>
      <c r="C329" s="6" t="s">
        <v>10</v>
      </c>
      <c r="D329" s="10" t="s">
        <v>672</v>
      </c>
      <c r="E329" s="11" t="s">
        <v>26</v>
      </c>
      <c r="F329" s="28">
        <v>83.368824816014595</v>
      </c>
      <c r="G329" s="53"/>
      <c r="H329" s="30">
        <v>1224</v>
      </c>
      <c r="I329" s="31">
        <f t="shared" si="8"/>
        <v>0</v>
      </c>
    </row>
    <row r="330" spans="1:9" ht="51" customHeight="1" x14ac:dyDescent="0.2">
      <c r="A330" s="13" t="s">
        <v>27</v>
      </c>
      <c r="D330" s="14" t="s">
        <v>675</v>
      </c>
      <c r="F330" s="28">
        <v>0</v>
      </c>
      <c r="G330" s="53"/>
      <c r="H330" s="30">
        <v>0</v>
      </c>
      <c r="I330" s="31">
        <f t="shared" si="8"/>
        <v>0</v>
      </c>
    </row>
    <row r="331" spans="1:9" ht="25.5" x14ac:dyDescent="0.2">
      <c r="A331" s="27" t="s">
        <v>22</v>
      </c>
      <c r="B331" s="9" t="s">
        <v>676</v>
      </c>
      <c r="C331" s="6" t="s">
        <v>24</v>
      </c>
      <c r="D331" s="10" t="s">
        <v>677</v>
      </c>
      <c r="E331" s="11" t="s">
        <v>129</v>
      </c>
      <c r="F331" s="28">
        <v>42.612904595289997</v>
      </c>
      <c r="G331" s="53"/>
      <c r="H331" s="30">
        <v>62.4</v>
      </c>
      <c r="I331" s="31">
        <f t="shared" si="8"/>
        <v>0</v>
      </c>
    </row>
    <row r="332" spans="1:9" ht="38.25" customHeight="1" x14ac:dyDescent="0.2">
      <c r="A332" s="27" t="s">
        <v>22</v>
      </c>
      <c r="D332" s="14" t="s">
        <v>678</v>
      </c>
      <c r="F332" s="28">
        <v>0</v>
      </c>
      <c r="G332" s="53"/>
      <c r="H332" s="30">
        <v>0</v>
      </c>
      <c r="I332" s="31">
        <f t="shared" si="8"/>
        <v>0</v>
      </c>
    </row>
    <row r="333" spans="1:9" ht="25.5" x14ac:dyDescent="0.2">
      <c r="A333" s="27" t="s">
        <v>22</v>
      </c>
      <c r="B333" s="9" t="s">
        <v>679</v>
      </c>
      <c r="C333" s="6" t="s">
        <v>24</v>
      </c>
      <c r="D333" s="10" t="s">
        <v>680</v>
      </c>
      <c r="E333" s="11" t="s">
        <v>129</v>
      </c>
      <c r="F333" s="28">
        <v>94.022050964837106</v>
      </c>
      <c r="G333" s="53"/>
      <c r="H333" s="30">
        <v>121.19999999999999</v>
      </c>
      <c r="I333" s="31">
        <f t="shared" si="8"/>
        <v>0</v>
      </c>
    </row>
    <row r="334" spans="1:9" ht="38.25" customHeight="1" x14ac:dyDescent="0.2">
      <c r="A334" s="13" t="s">
        <v>27</v>
      </c>
      <c r="D334" s="14" t="s">
        <v>678</v>
      </c>
      <c r="F334" s="28">
        <v>0</v>
      </c>
      <c r="G334" s="53"/>
      <c r="H334" s="30">
        <v>0</v>
      </c>
      <c r="I334" s="31">
        <f t="shared" si="8"/>
        <v>0</v>
      </c>
    </row>
    <row r="335" spans="1:9" ht="25.5" x14ac:dyDescent="0.2">
      <c r="A335" s="27" t="s">
        <v>22</v>
      </c>
      <c r="B335" s="9" t="s">
        <v>681</v>
      </c>
      <c r="C335" s="6" t="s">
        <v>24</v>
      </c>
      <c r="D335" s="10" t="s">
        <v>682</v>
      </c>
      <c r="E335" s="11" t="s">
        <v>129</v>
      </c>
      <c r="F335" s="28">
        <v>62.755548551492744</v>
      </c>
      <c r="G335" s="53"/>
      <c r="H335" s="30">
        <v>186</v>
      </c>
      <c r="I335" s="31">
        <f t="shared" si="8"/>
        <v>0</v>
      </c>
    </row>
    <row r="336" spans="1:9" ht="38.25" customHeight="1" x14ac:dyDescent="0.2">
      <c r="A336" s="13" t="s">
        <v>27</v>
      </c>
      <c r="D336" s="14" t="s">
        <v>678</v>
      </c>
      <c r="F336" s="28">
        <v>0</v>
      </c>
      <c r="G336" s="53"/>
      <c r="H336" s="30">
        <v>0</v>
      </c>
      <c r="I336" s="31">
        <f t="shared" si="8"/>
        <v>0</v>
      </c>
    </row>
    <row r="337" spans="1:9" ht="25.5" x14ac:dyDescent="0.2">
      <c r="A337" s="27" t="s">
        <v>22</v>
      </c>
      <c r="B337" s="9" t="s">
        <v>683</v>
      </c>
      <c r="C337" s="6" t="s">
        <v>24</v>
      </c>
      <c r="D337" s="10" t="s">
        <v>684</v>
      </c>
      <c r="E337" s="11" t="s">
        <v>26</v>
      </c>
      <c r="F337" s="28">
        <v>7.6906309499378365</v>
      </c>
      <c r="G337" s="53"/>
      <c r="H337" s="30">
        <v>3384</v>
      </c>
      <c r="I337" s="31">
        <f t="shared" si="8"/>
        <v>0</v>
      </c>
    </row>
    <row r="338" spans="1:9" x14ac:dyDescent="0.2">
      <c r="A338" s="13" t="s">
        <v>27</v>
      </c>
      <c r="B338" s="9" t="s">
        <v>685</v>
      </c>
      <c r="C338" s="6" t="s">
        <v>24</v>
      </c>
      <c r="D338" s="10" t="s">
        <v>686</v>
      </c>
      <c r="E338" s="11" t="s">
        <v>26</v>
      </c>
      <c r="F338" s="28">
        <v>35.380439136456374</v>
      </c>
      <c r="G338" s="53"/>
      <c r="H338" s="30">
        <v>1082.3999999999999</v>
      </c>
      <c r="I338" s="31">
        <f t="shared" si="8"/>
        <v>0</v>
      </c>
    </row>
    <row r="339" spans="1:9" ht="25.5" x14ac:dyDescent="0.2">
      <c r="A339" s="27" t="s">
        <v>22</v>
      </c>
      <c r="B339" s="9" t="s">
        <v>688</v>
      </c>
      <c r="C339" s="6" t="s">
        <v>24</v>
      </c>
      <c r="D339" s="10" t="s">
        <v>689</v>
      </c>
      <c r="E339" s="11" t="s">
        <v>26</v>
      </c>
      <c r="F339" s="28">
        <v>38.947803856016201</v>
      </c>
      <c r="G339" s="53"/>
      <c r="H339" s="30">
        <v>2340</v>
      </c>
      <c r="I339" s="31">
        <f t="shared" si="8"/>
        <v>0</v>
      </c>
    </row>
    <row r="340" spans="1:9" ht="12.75" customHeight="1" x14ac:dyDescent="0.2">
      <c r="A340" s="13" t="s">
        <v>27</v>
      </c>
      <c r="D340" s="14" t="s">
        <v>690</v>
      </c>
      <c r="F340" s="28">
        <v>0</v>
      </c>
      <c r="G340" s="53"/>
      <c r="H340" s="30">
        <v>0</v>
      </c>
      <c r="I340" s="31">
        <f t="shared" si="8"/>
        <v>0</v>
      </c>
    </row>
    <row r="341" spans="1:9" ht="25.5" x14ac:dyDescent="0.2">
      <c r="A341" s="27" t="s">
        <v>22</v>
      </c>
      <c r="B341" s="9" t="s">
        <v>688</v>
      </c>
      <c r="C341" s="6" t="s">
        <v>10</v>
      </c>
      <c r="D341" s="10" t="s">
        <v>689</v>
      </c>
      <c r="E341" s="11" t="s">
        <v>26</v>
      </c>
      <c r="F341" s="28">
        <v>51.164806320262187</v>
      </c>
      <c r="G341" s="53"/>
      <c r="H341" s="30">
        <v>2340</v>
      </c>
      <c r="I341" s="31">
        <f t="shared" si="8"/>
        <v>0</v>
      </c>
    </row>
    <row r="342" spans="1:9" ht="12.75" customHeight="1" x14ac:dyDescent="0.2">
      <c r="A342" s="13" t="s">
        <v>27</v>
      </c>
      <c r="D342" s="14" t="s">
        <v>692</v>
      </c>
      <c r="F342" s="28">
        <v>0</v>
      </c>
      <c r="G342" s="53"/>
      <c r="H342" s="30">
        <v>0</v>
      </c>
      <c r="I342" s="31">
        <f t="shared" si="8"/>
        <v>0</v>
      </c>
    </row>
    <row r="343" spans="1:9" ht="25.5" x14ac:dyDescent="0.2">
      <c r="A343" s="27" t="s">
        <v>22</v>
      </c>
      <c r="B343" s="9" t="s">
        <v>693</v>
      </c>
      <c r="C343" s="6" t="s">
        <v>24</v>
      </c>
      <c r="D343" s="10" t="s">
        <v>694</v>
      </c>
      <c r="E343" s="11" t="s">
        <v>26</v>
      </c>
      <c r="F343" s="28">
        <v>46.143785699627017</v>
      </c>
      <c r="G343" s="53"/>
      <c r="H343" s="30">
        <v>2520</v>
      </c>
      <c r="I343" s="31">
        <f t="shared" si="8"/>
        <v>0</v>
      </c>
    </row>
    <row r="344" spans="1:9" ht="153" customHeight="1" x14ac:dyDescent="0.2">
      <c r="A344" s="13" t="s">
        <v>27</v>
      </c>
      <c r="D344" s="14" t="s">
        <v>695</v>
      </c>
      <c r="F344" s="28">
        <v>0</v>
      </c>
      <c r="G344" s="53"/>
      <c r="H344" s="30">
        <v>0</v>
      </c>
      <c r="I344" s="31">
        <f t="shared" si="8"/>
        <v>0</v>
      </c>
    </row>
    <row r="345" spans="1:9" ht="25.5" x14ac:dyDescent="0.2">
      <c r="A345" s="27" t="s">
        <v>22</v>
      </c>
      <c r="B345" s="9" t="s">
        <v>697</v>
      </c>
      <c r="C345" s="6" t="s">
        <v>24</v>
      </c>
      <c r="D345" s="10" t="s">
        <v>698</v>
      </c>
      <c r="E345" s="11" t="s">
        <v>26</v>
      </c>
      <c r="F345" s="28">
        <v>1979.1543992078496</v>
      </c>
      <c r="G345" s="53"/>
      <c r="H345" s="30">
        <v>3024</v>
      </c>
      <c r="I345" s="31">
        <f t="shared" si="8"/>
        <v>0</v>
      </c>
    </row>
    <row r="346" spans="1:9" ht="153" customHeight="1" x14ac:dyDescent="0.2">
      <c r="A346" s="27" t="s">
        <v>22</v>
      </c>
      <c r="D346" s="14" t="s">
        <v>699</v>
      </c>
      <c r="F346" s="28">
        <v>0</v>
      </c>
      <c r="G346" s="53"/>
      <c r="H346" s="30">
        <v>0</v>
      </c>
      <c r="I346" s="31">
        <f t="shared" si="8"/>
        <v>0</v>
      </c>
    </row>
    <row r="347" spans="1:9" ht="25.5" x14ac:dyDescent="0.2">
      <c r="A347" s="27" t="s">
        <v>22</v>
      </c>
      <c r="B347" s="9" t="s">
        <v>701</v>
      </c>
      <c r="C347" s="6" t="s">
        <v>24</v>
      </c>
      <c r="D347" s="10" t="s">
        <v>702</v>
      </c>
      <c r="E347" s="11" t="s">
        <v>26</v>
      </c>
      <c r="F347" s="28">
        <v>205.48998144861747</v>
      </c>
      <c r="G347" s="53"/>
      <c r="H347" s="30">
        <v>2808</v>
      </c>
      <c r="I347" s="31">
        <f t="shared" si="8"/>
        <v>0</v>
      </c>
    </row>
    <row r="348" spans="1:9" ht="153" customHeight="1" x14ac:dyDescent="0.2">
      <c r="A348" s="27" t="s">
        <v>22</v>
      </c>
      <c r="D348" s="14" t="s">
        <v>703</v>
      </c>
      <c r="F348" s="28">
        <v>0</v>
      </c>
      <c r="G348" s="53"/>
      <c r="H348" s="30">
        <v>0</v>
      </c>
      <c r="I348" s="31">
        <f t="shared" si="8"/>
        <v>0</v>
      </c>
    </row>
    <row r="349" spans="1:9" ht="25.5" x14ac:dyDescent="0.2">
      <c r="A349" s="13" t="s">
        <v>27</v>
      </c>
      <c r="B349" s="9" t="s">
        <v>704</v>
      </c>
      <c r="C349" s="6" t="s">
        <v>24</v>
      </c>
      <c r="D349" s="10" t="s">
        <v>705</v>
      </c>
      <c r="E349" s="11" t="s">
        <v>129</v>
      </c>
      <c r="F349" s="28">
        <v>112.39642267106306</v>
      </c>
      <c r="G349" s="53"/>
      <c r="H349" s="30">
        <v>440.4</v>
      </c>
      <c r="I349" s="31">
        <f t="shared" si="8"/>
        <v>0</v>
      </c>
    </row>
    <row r="350" spans="1:9" ht="150.6" customHeight="1" x14ac:dyDescent="0.2">
      <c r="A350" s="27" t="s">
        <v>22</v>
      </c>
      <c r="D350" s="14" t="s">
        <v>706</v>
      </c>
      <c r="F350" s="28">
        <v>0</v>
      </c>
      <c r="G350" s="53"/>
      <c r="H350" s="30">
        <v>0</v>
      </c>
      <c r="I350" s="31">
        <f t="shared" si="8"/>
        <v>0</v>
      </c>
    </row>
    <row r="351" spans="1:9" ht="25.5" x14ac:dyDescent="0.2">
      <c r="A351" s="13" t="s">
        <v>27</v>
      </c>
      <c r="B351" s="9" t="s">
        <v>707</v>
      </c>
      <c r="C351" s="6" t="s">
        <v>24</v>
      </c>
      <c r="D351" s="10" t="s">
        <v>708</v>
      </c>
      <c r="E351" s="11" t="s">
        <v>129</v>
      </c>
      <c r="F351" s="28">
        <v>7290.7181405410693</v>
      </c>
      <c r="G351" s="53"/>
      <c r="H351" s="30">
        <v>566.4</v>
      </c>
      <c r="I351" s="31">
        <f t="shared" si="8"/>
        <v>0</v>
      </c>
    </row>
    <row r="352" spans="1:9" ht="153" x14ac:dyDescent="0.2">
      <c r="A352" s="13"/>
      <c r="B352" s="9"/>
      <c r="C352" s="6"/>
      <c r="D352" s="10" t="s">
        <v>1654</v>
      </c>
      <c r="E352" s="11"/>
      <c r="F352" s="28"/>
      <c r="G352" s="53"/>
      <c r="H352" s="30"/>
      <c r="I352" s="31"/>
    </row>
    <row r="353" spans="1:9" ht="25.5" x14ac:dyDescent="0.2">
      <c r="A353" s="27" t="s">
        <v>22</v>
      </c>
      <c r="B353" s="9" t="s">
        <v>709</v>
      </c>
      <c r="C353" s="6" t="s">
        <v>24</v>
      </c>
      <c r="D353" s="10" t="s">
        <v>710</v>
      </c>
      <c r="E353" s="11" t="s">
        <v>129</v>
      </c>
      <c r="F353" s="28">
        <v>3076.2523799751348</v>
      </c>
      <c r="G353" s="53"/>
      <c r="H353" s="30">
        <v>550.79999999999995</v>
      </c>
      <c r="I353" s="31">
        <f t="shared" si="8"/>
        <v>0</v>
      </c>
    </row>
    <row r="354" spans="1:9" ht="150.6" customHeight="1" x14ac:dyDescent="0.2">
      <c r="A354" s="59"/>
      <c r="B354" s="9"/>
      <c r="C354" s="6"/>
      <c r="D354" s="10" t="s">
        <v>1655</v>
      </c>
      <c r="E354" s="11"/>
      <c r="F354" s="28"/>
      <c r="G354" s="53"/>
      <c r="H354" s="30"/>
      <c r="I354" s="31"/>
    </row>
    <row r="355" spans="1:9" ht="25.5" x14ac:dyDescent="0.2">
      <c r="A355" s="13" t="s">
        <v>27</v>
      </c>
      <c r="B355" s="9" t="s">
        <v>711</v>
      </c>
      <c r="C355" s="6" t="s">
        <v>24</v>
      </c>
      <c r="D355" s="10" t="s">
        <v>712</v>
      </c>
      <c r="E355" s="11" t="s">
        <v>129</v>
      </c>
      <c r="F355" s="28">
        <v>734.97486824903842</v>
      </c>
      <c r="G355" s="53"/>
      <c r="H355" s="30">
        <v>708</v>
      </c>
      <c r="I355" s="31">
        <f t="shared" si="8"/>
        <v>0</v>
      </c>
    </row>
    <row r="356" spans="1:9" ht="150.6" customHeight="1" x14ac:dyDescent="0.2">
      <c r="A356" s="13"/>
      <c r="B356" s="9"/>
      <c r="C356" s="6"/>
      <c r="D356" s="10" t="s">
        <v>699</v>
      </c>
      <c r="E356" s="11"/>
      <c r="F356" s="28"/>
      <c r="G356" s="53"/>
      <c r="H356" s="30"/>
      <c r="I356" s="31"/>
    </row>
    <row r="357" spans="1:9" x14ac:dyDescent="0.2">
      <c r="A357" s="27" t="s">
        <v>22</v>
      </c>
      <c r="B357" s="9" t="s">
        <v>713</v>
      </c>
      <c r="C357" s="6" t="s">
        <v>24</v>
      </c>
      <c r="D357" s="10" t="s">
        <v>714</v>
      </c>
      <c r="E357" s="11" t="s">
        <v>26</v>
      </c>
      <c r="F357" s="28">
        <v>87.57147366371521</v>
      </c>
      <c r="G357" s="53"/>
      <c r="H357" s="30">
        <v>1105.2</v>
      </c>
      <c r="I357" s="31">
        <f t="shared" si="8"/>
        <v>0</v>
      </c>
    </row>
    <row r="358" spans="1:9" ht="12.75" customHeight="1" x14ac:dyDescent="0.2">
      <c r="A358" s="13" t="s">
        <v>27</v>
      </c>
      <c r="D358" s="14" t="s">
        <v>660</v>
      </c>
      <c r="F358" s="28">
        <v>0</v>
      </c>
      <c r="G358" s="53"/>
      <c r="H358" s="30">
        <v>0</v>
      </c>
      <c r="I358" s="31">
        <f t="shared" si="8"/>
        <v>0</v>
      </c>
    </row>
    <row r="359" spans="1:9" x14ac:dyDescent="0.2">
      <c r="A359" s="27" t="s">
        <v>22</v>
      </c>
      <c r="B359" s="9" t="s">
        <v>716</v>
      </c>
      <c r="C359" s="6" t="s">
        <v>24</v>
      </c>
      <c r="D359" s="10" t="s">
        <v>717</v>
      </c>
      <c r="E359" s="11" t="s">
        <v>129</v>
      </c>
      <c r="F359" s="28">
        <v>87.102340769088187</v>
      </c>
      <c r="G359" s="53"/>
      <c r="H359" s="30">
        <v>64.8</v>
      </c>
      <c r="I359" s="31">
        <f t="shared" si="8"/>
        <v>0</v>
      </c>
    </row>
    <row r="360" spans="1:9" ht="12.75" customHeight="1" x14ac:dyDescent="0.2">
      <c r="A360" s="13" t="s">
        <v>27</v>
      </c>
      <c r="D360" s="14" t="s">
        <v>660</v>
      </c>
      <c r="F360" s="28">
        <v>0</v>
      </c>
      <c r="G360" s="53"/>
      <c r="H360" s="30">
        <v>0</v>
      </c>
      <c r="I360" s="31">
        <f t="shared" si="8"/>
        <v>0</v>
      </c>
    </row>
    <row r="361" spans="1:9" x14ac:dyDescent="0.2">
      <c r="A361" s="27" t="s">
        <v>22</v>
      </c>
      <c r="B361" s="9" t="s">
        <v>719</v>
      </c>
      <c r="C361" s="6" t="s">
        <v>24</v>
      </c>
      <c r="D361" s="10" t="s">
        <v>720</v>
      </c>
      <c r="E361" s="11" t="s">
        <v>129</v>
      </c>
      <c r="F361" s="28">
        <v>737.37769548003973</v>
      </c>
      <c r="G361" s="53"/>
      <c r="H361" s="30">
        <v>115.19999999999999</v>
      </c>
      <c r="I361" s="31">
        <f t="shared" si="8"/>
        <v>0</v>
      </c>
    </row>
    <row r="362" spans="1:9" ht="12.75" customHeight="1" x14ac:dyDescent="0.2">
      <c r="A362" s="13" t="s">
        <v>27</v>
      </c>
      <c r="D362" s="14" t="s">
        <v>660</v>
      </c>
      <c r="F362" s="28">
        <v>0</v>
      </c>
      <c r="G362" s="53"/>
      <c r="H362" s="30">
        <v>0</v>
      </c>
      <c r="I362" s="31">
        <f t="shared" si="8"/>
        <v>0</v>
      </c>
    </row>
    <row r="363" spans="1:9" x14ac:dyDescent="0.2">
      <c r="A363" s="27" t="s">
        <v>22</v>
      </c>
      <c r="B363" s="9" t="s">
        <v>721</v>
      </c>
      <c r="C363" s="6" t="s">
        <v>24</v>
      </c>
      <c r="D363" s="10" t="s">
        <v>722</v>
      </c>
      <c r="E363" s="11" t="s">
        <v>129</v>
      </c>
      <c r="F363" s="28">
        <v>94.266391014122021</v>
      </c>
      <c r="G363" s="53"/>
      <c r="H363" s="30">
        <v>163.19999999999999</v>
      </c>
      <c r="I363" s="31">
        <f t="shared" si="8"/>
        <v>0</v>
      </c>
    </row>
    <row r="364" spans="1:9" ht="12.75" customHeight="1" x14ac:dyDescent="0.2">
      <c r="A364" s="13" t="s">
        <v>27</v>
      </c>
      <c r="D364" s="14" t="s">
        <v>660</v>
      </c>
      <c r="F364" s="28">
        <v>0</v>
      </c>
      <c r="G364" s="53"/>
      <c r="H364" s="30">
        <v>0</v>
      </c>
      <c r="I364" s="31">
        <f t="shared" si="8"/>
        <v>0</v>
      </c>
    </row>
    <row r="365" spans="1:9" x14ac:dyDescent="0.2">
      <c r="A365" s="27" t="s">
        <v>22</v>
      </c>
      <c r="B365" s="9" t="s">
        <v>723</v>
      </c>
      <c r="C365" s="6" t="s">
        <v>24</v>
      </c>
      <c r="D365" s="10" t="s">
        <v>724</v>
      </c>
      <c r="E365" s="11" t="s">
        <v>26</v>
      </c>
      <c r="F365" s="28">
        <v>676.77552359452955</v>
      </c>
      <c r="G365" s="53"/>
      <c r="H365" s="30">
        <v>1224</v>
      </c>
      <c r="I365" s="31">
        <f t="shared" si="8"/>
        <v>0</v>
      </c>
    </row>
    <row r="366" spans="1:9" ht="38.25" customHeight="1" x14ac:dyDescent="0.2">
      <c r="A366" s="13" t="s">
        <v>27</v>
      </c>
      <c r="D366" s="14" t="s">
        <v>725</v>
      </c>
      <c r="F366" s="28">
        <v>0</v>
      </c>
      <c r="G366" s="53"/>
      <c r="H366" s="30">
        <v>0</v>
      </c>
      <c r="I366" s="31">
        <f t="shared" ref="I366:I429" si="9">F366*G366</f>
        <v>0</v>
      </c>
    </row>
    <row r="367" spans="1:9" ht="25.5" x14ac:dyDescent="0.2">
      <c r="A367" s="27" t="s">
        <v>22</v>
      </c>
      <c r="B367" s="9" t="s">
        <v>726</v>
      </c>
      <c r="C367" s="6" t="s">
        <v>24</v>
      </c>
      <c r="D367" s="10" t="s">
        <v>727</v>
      </c>
      <c r="E367" s="11" t="s">
        <v>129</v>
      </c>
      <c r="F367" s="28">
        <v>344.12852541288095</v>
      </c>
      <c r="G367" s="53"/>
      <c r="H367" s="30">
        <v>62.4</v>
      </c>
      <c r="I367" s="31">
        <f t="shared" si="9"/>
        <v>0</v>
      </c>
    </row>
    <row r="368" spans="1:9" ht="38.25" customHeight="1" x14ac:dyDescent="0.2">
      <c r="A368" s="27" t="s">
        <v>22</v>
      </c>
      <c r="D368" s="14" t="s">
        <v>678</v>
      </c>
      <c r="F368" s="28">
        <v>0</v>
      </c>
      <c r="G368" s="53"/>
      <c r="H368" s="30">
        <v>0</v>
      </c>
      <c r="I368" s="31">
        <f t="shared" si="9"/>
        <v>0</v>
      </c>
    </row>
    <row r="369" spans="1:9" ht="25.5" x14ac:dyDescent="0.2">
      <c r="A369" s="27" t="s">
        <v>22</v>
      </c>
      <c r="B369" s="9" t="s">
        <v>728</v>
      </c>
      <c r="C369" s="6" t="s">
        <v>24</v>
      </c>
      <c r="D369" s="10" t="s">
        <v>729</v>
      </c>
      <c r="E369" s="11" t="s">
        <v>129</v>
      </c>
      <c r="F369" s="28">
        <v>3266.9800275335933</v>
      </c>
      <c r="G369" s="53"/>
      <c r="H369" s="30">
        <v>121.19999999999999</v>
      </c>
      <c r="I369" s="31">
        <f t="shared" si="9"/>
        <v>0</v>
      </c>
    </row>
    <row r="370" spans="1:9" ht="38.25" customHeight="1" x14ac:dyDescent="0.2">
      <c r="A370" s="27" t="s">
        <v>22</v>
      </c>
      <c r="D370" s="14" t="s">
        <v>678</v>
      </c>
      <c r="F370" s="28">
        <v>0</v>
      </c>
      <c r="G370" s="53"/>
      <c r="H370" s="30">
        <v>0</v>
      </c>
      <c r="I370" s="31">
        <f t="shared" si="9"/>
        <v>0</v>
      </c>
    </row>
    <row r="371" spans="1:9" ht="25.5" x14ac:dyDescent="0.2">
      <c r="A371" s="27" t="s">
        <v>22</v>
      </c>
      <c r="B371" s="9" t="s">
        <v>730</v>
      </c>
      <c r="C371" s="6" t="s">
        <v>24</v>
      </c>
      <c r="D371" s="10" t="s">
        <v>731</v>
      </c>
      <c r="E371" s="11" t="s">
        <v>129</v>
      </c>
      <c r="F371" s="28">
        <v>830.05246822678635</v>
      </c>
      <c r="G371" s="53"/>
      <c r="H371" s="30">
        <v>186</v>
      </c>
      <c r="I371" s="31">
        <f t="shared" si="9"/>
        <v>0</v>
      </c>
    </row>
    <row r="372" spans="1:9" ht="38.25" customHeight="1" x14ac:dyDescent="0.2">
      <c r="A372" s="13" t="s">
        <v>27</v>
      </c>
      <c r="D372" s="14" t="s">
        <v>678</v>
      </c>
      <c r="F372" s="28">
        <v>0</v>
      </c>
      <c r="G372" s="53"/>
      <c r="H372" s="30">
        <v>0</v>
      </c>
      <c r="I372" s="31">
        <f t="shared" si="9"/>
        <v>0</v>
      </c>
    </row>
    <row r="373" spans="1:9" x14ac:dyDescent="0.2">
      <c r="A373" s="27" t="s">
        <v>22</v>
      </c>
      <c r="B373" s="9" t="s">
        <v>732</v>
      </c>
      <c r="C373" s="6" t="s">
        <v>24</v>
      </c>
      <c r="D373" s="10" t="s">
        <v>733</v>
      </c>
      <c r="E373" s="11" t="s">
        <v>129</v>
      </c>
      <c r="F373" s="28">
        <v>53.754810842682332</v>
      </c>
      <c r="G373" s="53"/>
      <c r="H373" s="30">
        <v>12.6</v>
      </c>
      <c r="I373" s="31">
        <f t="shared" si="9"/>
        <v>0</v>
      </c>
    </row>
    <row r="374" spans="1:9" x14ac:dyDescent="0.2">
      <c r="A374" s="27" t="s">
        <v>22</v>
      </c>
      <c r="B374" s="9" t="s">
        <v>735</v>
      </c>
      <c r="C374" s="6" t="s">
        <v>24</v>
      </c>
      <c r="D374" s="10" t="s">
        <v>736</v>
      </c>
      <c r="E374" s="11" t="s">
        <v>129</v>
      </c>
      <c r="F374" s="28">
        <v>147.5813897680915</v>
      </c>
      <c r="G374" s="53"/>
      <c r="H374" s="30">
        <v>15.36</v>
      </c>
      <c r="I374" s="31">
        <f t="shared" si="9"/>
        <v>0</v>
      </c>
    </row>
    <row r="375" spans="1:9" x14ac:dyDescent="0.2">
      <c r="A375" s="27" t="s">
        <v>22</v>
      </c>
      <c r="B375" s="9" t="s">
        <v>737</v>
      </c>
      <c r="C375" s="6" t="s">
        <v>24</v>
      </c>
      <c r="D375" s="10" t="s">
        <v>738</v>
      </c>
      <c r="E375" s="11" t="s">
        <v>129</v>
      </c>
      <c r="F375" s="28">
        <v>5131.1410349833141</v>
      </c>
      <c r="G375" s="53"/>
      <c r="H375" s="30">
        <v>18.239999999999998</v>
      </c>
      <c r="I375" s="31">
        <f t="shared" si="9"/>
        <v>0</v>
      </c>
    </row>
    <row r="376" spans="1:9" x14ac:dyDescent="0.2">
      <c r="A376" s="27" t="s">
        <v>22</v>
      </c>
      <c r="B376" s="9" t="s">
        <v>739</v>
      </c>
      <c r="C376" s="6" t="s">
        <v>24</v>
      </c>
      <c r="D376" s="10" t="s">
        <v>740</v>
      </c>
      <c r="E376" s="11" t="s">
        <v>129</v>
      </c>
      <c r="F376" s="28">
        <v>15295.687085235973</v>
      </c>
      <c r="G376" s="53"/>
      <c r="H376" s="30">
        <v>25.2</v>
      </c>
      <c r="I376" s="31">
        <f t="shared" si="9"/>
        <v>0</v>
      </c>
    </row>
    <row r="377" spans="1:9" x14ac:dyDescent="0.2">
      <c r="A377" s="27" t="s">
        <v>22</v>
      </c>
      <c r="B377" s="9" t="s">
        <v>741</v>
      </c>
      <c r="C377" s="6" t="s">
        <v>24</v>
      </c>
      <c r="D377" s="10" t="s">
        <v>742</v>
      </c>
      <c r="E377" s="11" t="s">
        <v>129</v>
      </c>
      <c r="F377" s="28">
        <v>4881.9141847126957</v>
      </c>
      <c r="G377" s="53"/>
      <c r="H377" s="30">
        <v>37.199999999999996</v>
      </c>
      <c r="I377" s="31">
        <f t="shared" si="9"/>
        <v>0</v>
      </c>
    </row>
    <row r="378" spans="1:9" ht="25.5" customHeight="1" x14ac:dyDescent="0.2">
      <c r="A378" s="27" t="s">
        <v>22</v>
      </c>
      <c r="D378" s="14" t="s">
        <v>743</v>
      </c>
      <c r="F378" s="28">
        <v>0</v>
      </c>
      <c r="G378" s="53"/>
      <c r="H378" s="30">
        <v>0</v>
      </c>
      <c r="I378" s="31">
        <f t="shared" si="9"/>
        <v>0</v>
      </c>
    </row>
    <row r="379" spans="1:9" x14ac:dyDescent="0.2">
      <c r="A379" s="27" t="s">
        <v>22</v>
      </c>
      <c r="B379" s="9" t="s">
        <v>745</v>
      </c>
      <c r="C379" s="6" t="s">
        <v>24</v>
      </c>
      <c r="D379" s="10" t="s">
        <v>746</v>
      </c>
      <c r="E379" s="11" t="s">
        <v>129</v>
      </c>
      <c r="F379" s="28">
        <v>5375.4810842682336</v>
      </c>
      <c r="G379" s="53"/>
      <c r="H379" s="30">
        <v>12.6</v>
      </c>
      <c r="I379" s="31">
        <f t="shared" si="9"/>
        <v>0</v>
      </c>
    </row>
    <row r="380" spans="1:9" x14ac:dyDescent="0.2">
      <c r="A380" s="27" t="s">
        <v>22</v>
      </c>
      <c r="B380" s="9" t="s">
        <v>747</v>
      </c>
      <c r="C380" s="6" t="s">
        <v>24</v>
      </c>
      <c r="D380" s="10" t="s">
        <v>748</v>
      </c>
      <c r="E380" s="11" t="s">
        <v>129</v>
      </c>
      <c r="F380" s="28">
        <v>67044.954803387693</v>
      </c>
      <c r="G380" s="53"/>
      <c r="H380" s="30">
        <v>16.68</v>
      </c>
      <c r="I380" s="31">
        <f t="shared" si="9"/>
        <v>0</v>
      </c>
    </row>
    <row r="381" spans="1:9" x14ac:dyDescent="0.2">
      <c r="A381" s="27" t="s">
        <v>22</v>
      </c>
      <c r="B381" s="9" t="s">
        <v>749</v>
      </c>
      <c r="C381" s="6" t="s">
        <v>24</v>
      </c>
      <c r="D381" s="10" t="s">
        <v>750</v>
      </c>
      <c r="E381" s="11" t="s">
        <v>129</v>
      </c>
      <c r="F381" s="28">
        <v>2433.3156325603313</v>
      </c>
      <c r="G381" s="53"/>
      <c r="H381" s="30">
        <v>18.239999999999998</v>
      </c>
      <c r="I381" s="31">
        <f t="shared" si="9"/>
        <v>0</v>
      </c>
    </row>
    <row r="382" spans="1:9" x14ac:dyDescent="0.2">
      <c r="A382" s="27" t="s">
        <v>22</v>
      </c>
      <c r="B382" s="9" t="s">
        <v>751</v>
      </c>
      <c r="C382" s="6" t="s">
        <v>24</v>
      </c>
      <c r="D382" s="10" t="s">
        <v>752</v>
      </c>
      <c r="E382" s="11" t="s">
        <v>129</v>
      </c>
      <c r="F382" s="28">
        <v>5836.0425299663639</v>
      </c>
      <c r="G382" s="53"/>
      <c r="H382" s="30">
        <v>27.599999999999998</v>
      </c>
      <c r="I382" s="31">
        <f t="shared" si="9"/>
        <v>0</v>
      </c>
    </row>
    <row r="383" spans="1:9" x14ac:dyDescent="0.2">
      <c r="A383" s="27" t="s">
        <v>22</v>
      </c>
      <c r="B383" s="9" t="s">
        <v>753</v>
      </c>
      <c r="C383" s="6" t="s">
        <v>24</v>
      </c>
      <c r="D383" s="10" t="s">
        <v>754</v>
      </c>
      <c r="E383" s="11" t="s">
        <v>129</v>
      </c>
      <c r="F383" s="28">
        <v>201.49453088837132</v>
      </c>
      <c r="G383" s="53"/>
      <c r="H383" s="30">
        <v>31.2</v>
      </c>
      <c r="I383" s="31">
        <f t="shared" si="9"/>
        <v>0</v>
      </c>
    </row>
    <row r="384" spans="1:9" ht="25.5" x14ac:dyDescent="0.2">
      <c r="A384" s="13" t="s">
        <v>27</v>
      </c>
      <c r="B384" s="9" t="s">
        <v>755</v>
      </c>
      <c r="C384" s="6" t="s">
        <v>24</v>
      </c>
      <c r="D384" s="10" t="s">
        <v>756</v>
      </c>
      <c r="E384" s="11" t="s">
        <v>129</v>
      </c>
      <c r="F384" s="28">
        <v>2614.8145229788643</v>
      </c>
      <c r="G384" s="53"/>
      <c r="H384" s="30">
        <v>34.799999999999997</v>
      </c>
      <c r="I384" s="31">
        <f t="shared" si="9"/>
        <v>0</v>
      </c>
    </row>
    <row r="385" spans="1:9" ht="25.5" x14ac:dyDescent="0.2">
      <c r="A385" s="27" t="s">
        <v>22</v>
      </c>
      <c r="B385" s="9" t="s">
        <v>758</v>
      </c>
      <c r="C385" s="6" t="s">
        <v>24</v>
      </c>
      <c r="D385" s="10" t="s">
        <v>759</v>
      </c>
      <c r="E385" s="11" t="s">
        <v>129</v>
      </c>
      <c r="F385" s="28">
        <v>2506.9289056632761</v>
      </c>
      <c r="G385" s="53"/>
      <c r="H385" s="30">
        <v>39.6</v>
      </c>
      <c r="I385" s="31">
        <f t="shared" si="9"/>
        <v>0</v>
      </c>
    </row>
    <row r="386" spans="1:9" ht="25.5" x14ac:dyDescent="0.2">
      <c r="A386" s="13" t="s">
        <v>27</v>
      </c>
      <c r="B386" s="9" t="s">
        <v>761</v>
      </c>
      <c r="C386" s="6" t="s">
        <v>24</v>
      </c>
      <c r="D386" s="10" t="s">
        <v>762</v>
      </c>
      <c r="E386" s="11" t="s">
        <v>129</v>
      </c>
      <c r="F386" s="28">
        <v>2506.9289056632761</v>
      </c>
      <c r="G386" s="53"/>
      <c r="H386" s="30">
        <v>46.8</v>
      </c>
      <c r="I386" s="31">
        <f t="shared" si="9"/>
        <v>0</v>
      </c>
    </row>
    <row r="387" spans="1:9" ht="25.5" x14ac:dyDescent="0.2">
      <c r="A387" s="27" t="s">
        <v>22</v>
      </c>
      <c r="B387" s="9" t="s">
        <v>763</v>
      </c>
      <c r="C387" s="6" t="s">
        <v>24</v>
      </c>
      <c r="D387" s="10" t="s">
        <v>764</v>
      </c>
      <c r="E387" s="11" t="s">
        <v>129</v>
      </c>
      <c r="F387" s="28">
        <v>922.87571399254045</v>
      </c>
      <c r="G387" s="53"/>
      <c r="H387" s="30">
        <v>34.799999999999997</v>
      </c>
      <c r="I387" s="31">
        <f t="shared" si="9"/>
        <v>0</v>
      </c>
    </row>
    <row r="388" spans="1:9" x14ac:dyDescent="0.2">
      <c r="A388" s="27" t="s">
        <v>22</v>
      </c>
      <c r="B388" s="9" t="s">
        <v>766</v>
      </c>
      <c r="C388" s="6" t="s">
        <v>24</v>
      </c>
      <c r="D388" s="10" t="s">
        <v>767</v>
      </c>
      <c r="E388" s="11" t="s">
        <v>129</v>
      </c>
      <c r="F388" s="28">
        <v>430.67533319651886</v>
      </c>
      <c r="G388" s="53"/>
      <c r="H388" s="30">
        <v>120</v>
      </c>
      <c r="I388" s="31">
        <f t="shared" si="9"/>
        <v>0</v>
      </c>
    </row>
    <row r="389" spans="1:9" ht="25.5" x14ac:dyDescent="0.2">
      <c r="A389" s="13" t="s">
        <v>27</v>
      </c>
      <c r="B389" s="9" t="s">
        <v>769</v>
      </c>
      <c r="C389" s="6" t="s">
        <v>24</v>
      </c>
      <c r="D389" s="10" t="s">
        <v>770</v>
      </c>
      <c r="E389" s="11" t="s">
        <v>129</v>
      </c>
      <c r="F389" s="28">
        <v>1261.2634757898052</v>
      </c>
      <c r="G389" s="53"/>
      <c r="H389" s="30">
        <v>210</v>
      </c>
      <c r="I389" s="31">
        <f t="shared" si="9"/>
        <v>0</v>
      </c>
    </row>
    <row r="390" spans="1:9" ht="25.5" x14ac:dyDescent="0.2">
      <c r="A390" s="27" t="s">
        <v>22</v>
      </c>
      <c r="B390" s="9" t="s">
        <v>772</v>
      </c>
      <c r="C390" s="6" t="s">
        <v>24</v>
      </c>
      <c r="D390" s="10" t="s">
        <v>773</v>
      </c>
      <c r="E390" s="11" t="s">
        <v>129</v>
      </c>
      <c r="F390" s="28">
        <v>15302.528606615952</v>
      </c>
      <c r="G390" s="53"/>
      <c r="H390" s="30">
        <v>214.79999999999998</v>
      </c>
      <c r="I390" s="31">
        <f t="shared" si="9"/>
        <v>0</v>
      </c>
    </row>
    <row r="391" spans="1:9" x14ac:dyDescent="0.2">
      <c r="A391" s="13" t="s">
        <v>27</v>
      </c>
      <c r="B391" s="9" t="s">
        <v>775</v>
      </c>
      <c r="C391" s="6" t="s">
        <v>24</v>
      </c>
      <c r="D391" s="10" t="s">
        <v>776</v>
      </c>
      <c r="E391" s="11" t="s">
        <v>129</v>
      </c>
      <c r="F391" s="28">
        <v>513.11410349833136</v>
      </c>
      <c r="G391" s="53"/>
      <c r="H391" s="30">
        <v>130.79999999999998</v>
      </c>
      <c r="I391" s="31">
        <f t="shared" si="9"/>
        <v>0</v>
      </c>
    </row>
    <row r="392" spans="1:9" ht="12.75" customHeight="1" x14ac:dyDescent="0.2">
      <c r="A392" s="27" t="s">
        <v>22</v>
      </c>
      <c r="D392" s="14" t="s">
        <v>777</v>
      </c>
      <c r="F392" s="28">
        <v>0</v>
      </c>
      <c r="G392" s="53"/>
      <c r="H392" s="30">
        <v>0</v>
      </c>
      <c r="I392" s="31">
        <f t="shared" si="9"/>
        <v>0</v>
      </c>
    </row>
    <row r="393" spans="1:9" x14ac:dyDescent="0.2">
      <c r="A393" s="27" t="s">
        <v>22</v>
      </c>
      <c r="B393" s="9" t="s">
        <v>779</v>
      </c>
      <c r="C393" s="6" t="s">
        <v>24</v>
      </c>
      <c r="D393" s="10" t="s">
        <v>780</v>
      </c>
      <c r="E393" s="11" t="s">
        <v>129</v>
      </c>
      <c r="F393" s="28">
        <v>3195.4302965383226</v>
      </c>
      <c r="G393" s="53"/>
      <c r="H393" s="30">
        <v>178.79999999999998</v>
      </c>
      <c r="I393" s="31">
        <f t="shared" si="9"/>
        <v>0</v>
      </c>
    </row>
    <row r="394" spans="1:9" ht="12.75" customHeight="1" x14ac:dyDescent="0.2">
      <c r="A394" s="27" t="s">
        <v>22</v>
      </c>
      <c r="D394" s="14" t="s">
        <v>781</v>
      </c>
      <c r="F394" s="28">
        <v>0</v>
      </c>
      <c r="G394" s="53"/>
      <c r="H394" s="30">
        <v>0</v>
      </c>
      <c r="I394" s="31">
        <f t="shared" si="9"/>
        <v>0</v>
      </c>
    </row>
    <row r="395" spans="1:9" ht="25.5" x14ac:dyDescent="0.2">
      <c r="A395" s="13" t="s">
        <v>27</v>
      </c>
      <c r="B395" s="9" t="s">
        <v>783</v>
      </c>
      <c r="C395" s="6" t="s">
        <v>24</v>
      </c>
      <c r="D395" s="10" t="s">
        <v>784</v>
      </c>
      <c r="E395" s="11" t="s">
        <v>129</v>
      </c>
      <c r="F395" s="28">
        <v>54.732171039822013</v>
      </c>
      <c r="G395" s="53"/>
      <c r="H395" s="30">
        <v>217.2</v>
      </c>
      <c r="I395" s="31">
        <f t="shared" si="9"/>
        <v>0</v>
      </c>
    </row>
    <row r="396" spans="1:9" x14ac:dyDescent="0.2">
      <c r="A396" s="27" t="s">
        <v>22</v>
      </c>
      <c r="B396" s="9" t="s">
        <v>786</v>
      </c>
      <c r="C396" s="6" t="s">
        <v>24</v>
      </c>
      <c r="D396" s="10" t="s">
        <v>787</v>
      </c>
      <c r="E396" s="11" t="s">
        <v>26</v>
      </c>
      <c r="F396" s="28">
        <v>14.894969404408705</v>
      </c>
      <c r="G396" s="53"/>
      <c r="H396" s="30">
        <v>7596</v>
      </c>
      <c r="I396" s="31">
        <f t="shared" si="9"/>
        <v>0</v>
      </c>
    </row>
    <row r="397" spans="1:9" ht="12.75" customHeight="1" x14ac:dyDescent="0.2">
      <c r="A397" s="13" t="s">
        <v>27</v>
      </c>
      <c r="D397" s="14" t="s">
        <v>788</v>
      </c>
      <c r="F397" s="28">
        <v>0</v>
      </c>
      <c r="G397" s="53"/>
      <c r="H397" s="30">
        <v>0</v>
      </c>
      <c r="I397" s="31">
        <f t="shared" si="9"/>
        <v>0</v>
      </c>
    </row>
    <row r="398" spans="1:9" ht="25.5" x14ac:dyDescent="0.2">
      <c r="A398" s="27" t="s">
        <v>22</v>
      </c>
      <c r="B398" s="9" t="s">
        <v>790</v>
      </c>
      <c r="C398" s="6" t="s">
        <v>24</v>
      </c>
      <c r="D398" s="10" t="s">
        <v>791</v>
      </c>
      <c r="E398" s="11" t="s">
        <v>26</v>
      </c>
      <c r="F398" s="28">
        <v>1744.9007071574113</v>
      </c>
      <c r="G398" s="53"/>
      <c r="H398" s="30">
        <v>7872</v>
      </c>
      <c r="I398" s="31">
        <f t="shared" si="9"/>
        <v>0</v>
      </c>
    </row>
    <row r="399" spans="1:9" ht="12.75" customHeight="1" x14ac:dyDescent="0.2">
      <c r="A399" s="13" t="s">
        <v>27</v>
      </c>
      <c r="D399" s="14" t="s">
        <v>792</v>
      </c>
      <c r="F399" s="28">
        <v>0</v>
      </c>
      <c r="G399" s="53"/>
      <c r="H399" s="30">
        <v>0</v>
      </c>
      <c r="I399" s="31">
        <f t="shared" si="9"/>
        <v>0</v>
      </c>
    </row>
    <row r="400" spans="1:9" x14ac:dyDescent="0.2">
      <c r="A400" s="27" t="s">
        <v>22</v>
      </c>
      <c r="B400" s="9" t="s">
        <v>793</v>
      </c>
      <c r="C400" s="6" t="s">
        <v>24</v>
      </c>
      <c r="D400" s="10" t="s">
        <v>794</v>
      </c>
      <c r="E400" s="11" t="s">
        <v>26</v>
      </c>
      <c r="F400" s="28">
        <v>71.061429977425604</v>
      </c>
      <c r="G400" s="53"/>
      <c r="H400" s="30">
        <v>7128</v>
      </c>
      <c r="I400" s="31">
        <f t="shared" si="9"/>
        <v>0</v>
      </c>
    </row>
    <row r="401" spans="1:9" ht="25.5" x14ac:dyDescent="0.2">
      <c r="A401" s="27" t="s">
        <v>22</v>
      </c>
      <c r="B401" s="9" t="s">
        <v>796</v>
      </c>
      <c r="C401" s="6" t="s">
        <v>24</v>
      </c>
      <c r="D401" s="10" t="s">
        <v>797</v>
      </c>
      <c r="E401" s="11" t="s">
        <v>26</v>
      </c>
      <c r="F401" s="28">
        <v>55.025379098963917</v>
      </c>
      <c r="G401" s="53"/>
      <c r="H401" s="30">
        <v>7368</v>
      </c>
      <c r="I401" s="31">
        <f t="shared" si="9"/>
        <v>0</v>
      </c>
    </row>
    <row r="402" spans="1:9" ht="25.5" x14ac:dyDescent="0.2">
      <c r="A402" s="27" t="s">
        <v>22</v>
      </c>
      <c r="B402" s="9" t="s">
        <v>798</v>
      </c>
      <c r="C402" s="6" t="s">
        <v>24</v>
      </c>
      <c r="D402" s="10" t="s">
        <v>799</v>
      </c>
      <c r="E402" s="11" t="s">
        <v>129</v>
      </c>
      <c r="F402" s="28">
        <v>48.868009856983939</v>
      </c>
      <c r="G402" s="53"/>
      <c r="H402" s="30">
        <v>306</v>
      </c>
      <c r="I402" s="31">
        <f t="shared" si="9"/>
        <v>0</v>
      </c>
    </row>
    <row r="403" spans="1:9" ht="12.75" customHeight="1" x14ac:dyDescent="0.2">
      <c r="A403" s="27" t="s">
        <v>22</v>
      </c>
      <c r="D403" s="14" t="s">
        <v>788</v>
      </c>
      <c r="F403" s="28">
        <v>0</v>
      </c>
      <c r="G403" s="53"/>
      <c r="H403" s="30">
        <v>0</v>
      </c>
      <c r="I403" s="31">
        <f t="shared" si="9"/>
        <v>0</v>
      </c>
    </row>
    <row r="404" spans="1:9" ht="25.5" x14ac:dyDescent="0.2">
      <c r="A404" s="27" t="s">
        <v>22</v>
      </c>
      <c r="B404" s="9" t="s">
        <v>800</v>
      </c>
      <c r="C404" s="6" t="s">
        <v>24</v>
      </c>
      <c r="D404" s="10" t="s">
        <v>801</v>
      </c>
      <c r="E404" s="11" t="s">
        <v>129</v>
      </c>
      <c r="F404" s="28">
        <v>7066.3142253198776</v>
      </c>
      <c r="G404" s="53"/>
      <c r="H404" s="30">
        <v>315.59999999999997</v>
      </c>
      <c r="I404" s="31">
        <f t="shared" si="9"/>
        <v>0</v>
      </c>
    </row>
    <row r="405" spans="1:9" ht="12.75" customHeight="1" x14ac:dyDescent="0.2">
      <c r="A405" s="27" t="s">
        <v>22</v>
      </c>
      <c r="D405" s="14" t="s">
        <v>792</v>
      </c>
      <c r="F405" s="28">
        <v>0</v>
      </c>
      <c r="G405" s="53"/>
      <c r="H405" s="30">
        <v>0</v>
      </c>
      <c r="I405" s="31">
        <f t="shared" si="9"/>
        <v>0</v>
      </c>
    </row>
    <row r="406" spans="1:9" ht="25.5" x14ac:dyDescent="0.2">
      <c r="A406" s="27" t="s">
        <v>22</v>
      </c>
      <c r="B406" s="9" t="s">
        <v>802</v>
      </c>
      <c r="C406" s="6" t="s">
        <v>24</v>
      </c>
      <c r="D406" s="10" t="s">
        <v>803</v>
      </c>
      <c r="E406" s="11" t="s">
        <v>129</v>
      </c>
      <c r="F406" s="28">
        <v>15988.830937047434</v>
      </c>
      <c r="G406" s="53"/>
      <c r="H406" s="30">
        <v>392.4</v>
      </c>
      <c r="I406" s="31">
        <f t="shared" si="9"/>
        <v>0</v>
      </c>
    </row>
    <row r="407" spans="1:9" ht="12.75" customHeight="1" x14ac:dyDescent="0.2">
      <c r="A407" s="13" t="s">
        <v>27</v>
      </c>
      <c r="D407" s="14" t="s">
        <v>792</v>
      </c>
      <c r="F407" s="28">
        <v>0</v>
      </c>
      <c r="G407" s="53"/>
      <c r="H407" s="30">
        <v>0</v>
      </c>
      <c r="I407" s="31">
        <f t="shared" si="9"/>
        <v>0</v>
      </c>
    </row>
    <row r="408" spans="1:9" ht="25.5" x14ac:dyDescent="0.2">
      <c r="A408" s="27" t="s">
        <v>22</v>
      </c>
      <c r="B408" s="9" t="s">
        <v>804</v>
      </c>
      <c r="C408" s="6" t="s">
        <v>24</v>
      </c>
      <c r="D408" s="10" t="s">
        <v>805</v>
      </c>
      <c r="E408" s="11" t="s">
        <v>129</v>
      </c>
      <c r="F408" s="28">
        <v>346.96286998458595</v>
      </c>
      <c r="G408" s="53"/>
      <c r="H408" s="30">
        <v>357.59999999999997</v>
      </c>
      <c r="I408" s="31">
        <f t="shared" si="9"/>
        <v>0</v>
      </c>
    </row>
    <row r="409" spans="1:9" ht="25.5" x14ac:dyDescent="0.2">
      <c r="A409" s="13" t="s">
        <v>27</v>
      </c>
      <c r="B409" s="9" t="s">
        <v>806</v>
      </c>
      <c r="C409" s="6" t="s">
        <v>24</v>
      </c>
      <c r="D409" s="10" t="s">
        <v>807</v>
      </c>
      <c r="E409" s="11" t="s">
        <v>129</v>
      </c>
      <c r="F409" s="28">
        <v>346.96286998458595</v>
      </c>
      <c r="G409" s="53"/>
      <c r="H409" s="30">
        <v>368.4</v>
      </c>
      <c r="I409" s="31">
        <f t="shared" si="9"/>
        <v>0</v>
      </c>
    </row>
    <row r="410" spans="1:9" ht="25.5" x14ac:dyDescent="0.2">
      <c r="A410" s="27" t="s">
        <v>22</v>
      </c>
      <c r="B410" s="9" t="s">
        <v>808</v>
      </c>
      <c r="C410" s="6" t="s">
        <v>24</v>
      </c>
      <c r="D410" s="10" t="s">
        <v>809</v>
      </c>
      <c r="E410" s="11" t="s">
        <v>129</v>
      </c>
      <c r="F410" s="28">
        <v>346.96286998458595</v>
      </c>
      <c r="G410" s="53"/>
      <c r="H410" s="30">
        <v>429.59999999999997</v>
      </c>
      <c r="I410" s="31">
        <f t="shared" si="9"/>
        <v>0</v>
      </c>
    </row>
    <row r="411" spans="1:9" ht="25.5" x14ac:dyDescent="0.2">
      <c r="A411" s="13" t="s">
        <v>27</v>
      </c>
      <c r="B411" s="9" t="s">
        <v>810</v>
      </c>
      <c r="C411" s="6" t="s">
        <v>24</v>
      </c>
      <c r="D411" s="10" t="s">
        <v>811</v>
      </c>
      <c r="E411" s="11" t="s">
        <v>129</v>
      </c>
      <c r="F411" s="28">
        <v>317.64206407039563</v>
      </c>
      <c r="G411" s="53"/>
      <c r="H411" s="30">
        <v>442.8</v>
      </c>
      <c r="I411" s="31">
        <f t="shared" si="9"/>
        <v>0</v>
      </c>
    </row>
    <row r="412" spans="1:9" ht="25.5" x14ac:dyDescent="0.2">
      <c r="A412" s="27" t="s">
        <v>22</v>
      </c>
      <c r="B412" s="9" t="s">
        <v>812</v>
      </c>
      <c r="C412" s="6" t="s">
        <v>24</v>
      </c>
      <c r="D412" s="10" t="s">
        <v>813</v>
      </c>
      <c r="E412" s="11" t="s">
        <v>26</v>
      </c>
      <c r="F412" s="28">
        <v>196.74260768421735</v>
      </c>
      <c r="G412" s="53"/>
      <c r="H412" s="30">
        <v>8856</v>
      </c>
      <c r="I412" s="31">
        <f t="shared" si="9"/>
        <v>0</v>
      </c>
    </row>
    <row r="413" spans="1:9" x14ac:dyDescent="0.2">
      <c r="A413" s="27" t="s">
        <v>22</v>
      </c>
      <c r="B413" s="9" t="s">
        <v>814</v>
      </c>
      <c r="C413" s="6" t="s">
        <v>24</v>
      </c>
      <c r="D413" s="10" t="s">
        <v>815</v>
      </c>
      <c r="E413" s="11" t="s">
        <v>26</v>
      </c>
      <c r="F413" s="28">
        <v>24.434004928491969</v>
      </c>
      <c r="G413" s="53"/>
      <c r="H413" s="30">
        <v>6744</v>
      </c>
      <c r="I413" s="31">
        <f t="shared" si="9"/>
        <v>0</v>
      </c>
    </row>
    <row r="414" spans="1:9" x14ac:dyDescent="0.2">
      <c r="A414" s="27" t="s">
        <v>22</v>
      </c>
      <c r="B414" s="9" t="s">
        <v>816</v>
      </c>
      <c r="C414" s="6" t="s">
        <v>24</v>
      </c>
      <c r="D414" s="10" t="s">
        <v>817</v>
      </c>
      <c r="E414" s="11" t="s">
        <v>26</v>
      </c>
      <c r="F414" s="28">
        <v>989.01514016200576</v>
      </c>
      <c r="G414" s="53"/>
      <c r="H414" s="30">
        <v>6996</v>
      </c>
      <c r="I414" s="31">
        <f t="shared" si="9"/>
        <v>0</v>
      </c>
    </row>
    <row r="415" spans="1:9" ht="12.75" customHeight="1" x14ac:dyDescent="0.2">
      <c r="A415" s="13" t="s">
        <v>27</v>
      </c>
      <c r="D415" s="14" t="s">
        <v>818</v>
      </c>
      <c r="F415" s="28">
        <v>0</v>
      </c>
      <c r="G415" s="53"/>
      <c r="H415" s="30">
        <v>0</v>
      </c>
      <c r="I415" s="31">
        <f t="shared" si="9"/>
        <v>0</v>
      </c>
    </row>
    <row r="416" spans="1:9" ht="25.5" x14ac:dyDescent="0.2">
      <c r="A416" s="27" t="s">
        <v>22</v>
      </c>
      <c r="B416" s="9" t="s">
        <v>819</v>
      </c>
      <c r="C416" s="6" t="s">
        <v>24</v>
      </c>
      <c r="D416" s="10" t="s">
        <v>820</v>
      </c>
      <c r="E416" s="11" t="s">
        <v>129</v>
      </c>
      <c r="F416" s="28">
        <v>4031.9235684642595</v>
      </c>
      <c r="G416" s="53"/>
      <c r="H416" s="30">
        <v>351.59999999999997</v>
      </c>
      <c r="I416" s="31">
        <f t="shared" si="9"/>
        <v>0</v>
      </c>
    </row>
    <row r="417" spans="1:9" ht="12.75" customHeight="1" x14ac:dyDescent="0.2">
      <c r="A417" s="27" t="s">
        <v>22</v>
      </c>
      <c r="D417" s="14" t="s">
        <v>818</v>
      </c>
      <c r="F417" s="28">
        <v>0</v>
      </c>
      <c r="G417" s="53"/>
      <c r="H417" s="30">
        <v>0</v>
      </c>
      <c r="I417" s="31">
        <f t="shared" si="9"/>
        <v>0</v>
      </c>
    </row>
    <row r="418" spans="1:9" ht="25.5" x14ac:dyDescent="0.2">
      <c r="A418" s="13" t="s">
        <v>27</v>
      </c>
      <c r="B418" s="9" t="s">
        <v>821</v>
      </c>
      <c r="C418" s="6" t="s">
        <v>24</v>
      </c>
      <c r="D418" s="10" t="s">
        <v>822</v>
      </c>
      <c r="E418" s="11" t="s">
        <v>129</v>
      </c>
      <c r="F418" s="28">
        <v>5889.5725479637049</v>
      </c>
      <c r="G418" s="53"/>
      <c r="H418" s="30">
        <v>421.2</v>
      </c>
      <c r="I418" s="31">
        <f t="shared" si="9"/>
        <v>0</v>
      </c>
    </row>
    <row r="419" spans="1:9" ht="12.75" customHeight="1" x14ac:dyDescent="0.2">
      <c r="A419" s="27" t="s">
        <v>22</v>
      </c>
      <c r="D419" s="14" t="s">
        <v>818</v>
      </c>
      <c r="F419" s="28">
        <v>0</v>
      </c>
      <c r="G419" s="53"/>
      <c r="H419" s="30">
        <v>0</v>
      </c>
      <c r="I419" s="31">
        <f t="shared" si="9"/>
        <v>0</v>
      </c>
    </row>
    <row r="420" spans="1:9" ht="25.5" x14ac:dyDescent="0.2">
      <c r="A420" s="13" t="s">
        <v>27</v>
      </c>
      <c r="B420" s="9" t="s">
        <v>823</v>
      </c>
      <c r="C420" s="6" t="s">
        <v>24</v>
      </c>
      <c r="D420" s="10" t="s">
        <v>824</v>
      </c>
      <c r="E420" s="11" t="s">
        <v>129</v>
      </c>
      <c r="F420" s="28">
        <v>83.075616756872705</v>
      </c>
      <c r="G420" s="53"/>
      <c r="H420" s="30">
        <v>489.59999999999997</v>
      </c>
      <c r="I420" s="31">
        <f t="shared" si="9"/>
        <v>0</v>
      </c>
    </row>
    <row r="421" spans="1:9" ht="25.5" x14ac:dyDescent="0.2">
      <c r="A421" s="27" t="s">
        <v>22</v>
      </c>
      <c r="B421" s="9" t="s">
        <v>826</v>
      </c>
      <c r="C421" s="6" t="s">
        <v>24</v>
      </c>
      <c r="D421" s="10" t="s">
        <v>827</v>
      </c>
      <c r="E421" s="11" t="s">
        <v>26</v>
      </c>
      <c r="F421" s="28">
        <v>123.73380095788333</v>
      </c>
      <c r="G421" s="53"/>
      <c r="H421" s="30">
        <v>7872</v>
      </c>
      <c r="I421" s="31">
        <f t="shared" si="9"/>
        <v>0</v>
      </c>
    </row>
    <row r="422" spans="1:9" ht="25.5" x14ac:dyDescent="0.2">
      <c r="A422" s="27" t="s">
        <v>22</v>
      </c>
      <c r="B422" s="9" t="s">
        <v>828</v>
      </c>
      <c r="C422" s="6" t="s">
        <v>24</v>
      </c>
      <c r="D422" s="10" t="s">
        <v>829</v>
      </c>
      <c r="E422" s="11" t="s">
        <v>26</v>
      </c>
      <c r="F422" s="28">
        <v>118.55379191304304</v>
      </c>
      <c r="G422" s="53"/>
      <c r="H422" s="30">
        <v>6564</v>
      </c>
      <c r="I422" s="31">
        <f t="shared" si="9"/>
        <v>0</v>
      </c>
    </row>
    <row r="423" spans="1:9" ht="12.75" customHeight="1" x14ac:dyDescent="0.2">
      <c r="A423" s="27" t="s">
        <v>22</v>
      </c>
      <c r="D423" s="14" t="s">
        <v>830</v>
      </c>
      <c r="F423" s="28">
        <v>0</v>
      </c>
      <c r="G423" s="53"/>
      <c r="H423" s="30">
        <v>0</v>
      </c>
      <c r="I423" s="31">
        <f t="shared" si="9"/>
        <v>0</v>
      </c>
    </row>
    <row r="424" spans="1:9" ht="25.5" x14ac:dyDescent="0.2">
      <c r="A424" s="27" t="s">
        <v>22</v>
      </c>
      <c r="B424" s="9" t="s">
        <v>831</v>
      </c>
      <c r="C424" s="6" t="s">
        <v>24</v>
      </c>
      <c r="D424" s="10" t="s">
        <v>832</v>
      </c>
      <c r="E424" s="11" t="s">
        <v>26</v>
      </c>
      <c r="F424" s="28">
        <v>136.89323090889349</v>
      </c>
      <c r="G424" s="53"/>
      <c r="H424" s="30">
        <v>6492</v>
      </c>
      <c r="I424" s="31">
        <f t="shared" si="9"/>
        <v>0</v>
      </c>
    </row>
    <row r="425" spans="1:9" ht="25.5" x14ac:dyDescent="0.2">
      <c r="A425" s="27" t="s">
        <v>22</v>
      </c>
      <c r="B425" s="9" t="s">
        <v>833</v>
      </c>
      <c r="C425" s="6" t="s">
        <v>24</v>
      </c>
      <c r="D425" s="10" t="s">
        <v>834</v>
      </c>
      <c r="E425" s="11" t="s">
        <v>129</v>
      </c>
      <c r="F425" s="28">
        <v>353.46139845914297</v>
      </c>
      <c r="G425" s="53"/>
      <c r="H425" s="30">
        <v>327.59999999999997</v>
      </c>
      <c r="I425" s="31">
        <f t="shared" si="9"/>
        <v>0</v>
      </c>
    </row>
    <row r="426" spans="1:9" ht="12.75" customHeight="1" x14ac:dyDescent="0.2">
      <c r="A426" s="27" t="s">
        <v>22</v>
      </c>
      <c r="D426" s="14" t="s">
        <v>830</v>
      </c>
      <c r="F426" s="28">
        <v>0</v>
      </c>
      <c r="G426" s="53"/>
      <c r="H426" s="30">
        <v>0</v>
      </c>
      <c r="I426" s="31">
        <f t="shared" si="9"/>
        <v>0</v>
      </c>
    </row>
    <row r="427" spans="1:9" ht="25.5" x14ac:dyDescent="0.2">
      <c r="A427" s="27" t="s">
        <v>22</v>
      </c>
      <c r="B427" s="9" t="s">
        <v>835</v>
      </c>
      <c r="C427" s="6" t="s">
        <v>24</v>
      </c>
      <c r="D427" s="10" t="s">
        <v>836</v>
      </c>
      <c r="E427" s="11" t="s">
        <v>129</v>
      </c>
      <c r="F427" s="28">
        <v>1100.8007900384202</v>
      </c>
      <c r="G427" s="53"/>
      <c r="H427" s="30">
        <v>392.4</v>
      </c>
      <c r="I427" s="31">
        <f t="shared" si="9"/>
        <v>0</v>
      </c>
    </row>
    <row r="428" spans="1:9" ht="12.75" customHeight="1" x14ac:dyDescent="0.2">
      <c r="A428" s="27" t="s">
        <v>22</v>
      </c>
      <c r="D428" s="14" t="s">
        <v>830</v>
      </c>
      <c r="F428" s="28">
        <v>0</v>
      </c>
      <c r="G428" s="53"/>
      <c r="H428" s="30">
        <v>0</v>
      </c>
      <c r="I428" s="31">
        <f t="shared" si="9"/>
        <v>0</v>
      </c>
    </row>
    <row r="429" spans="1:9" ht="25.5" x14ac:dyDescent="0.2">
      <c r="A429" s="27" t="s">
        <v>22</v>
      </c>
      <c r="B429" s="9" t="s">
        <v>837</v>
      </c>
      <c r="C429" s="6" t="s">
        <v>24</v>
      </c>
      <c r="D429" s="10" t="s">
        <v>838</v>
      </c>
      <c r="E429" s="11" t="s">
        <v>129</v>
      </c>
      <c r="F429" s="28">
        <v>873.01722249304669</v>
      </c>
      <c r="G429" s="53"/>
      <c r="H429" s="30">
        <v>388.8</v>
      </c>
      <c r="I429" s="31">
        <f t="shared" si="9"/>
        <v>0</v>
      </c>
    </row>
    <row r="430" spans="1:9" ht="25.5" x14ac:dyDescent="0.2">
      <c r="A430" s="27" t="s">
        <v>22</v>
      </c>
      <c r="B430" s="9" t="s">
        <v>839</v>
      </c>
      <c r="C430" s="6" t="s">
        <v>24</v>
      </c>
      <c r="D430" s="10" t="s">
        <v>840</v>
      </c>
      <c r="E430" s="11" t="s">
        <v>129</v>
      </c>
      <c r="F430" s="28">
        <v>208.7739117110068</v>
      </c>
      <c r="G430" s="53"/>
      <c r="H430" s="30">
        <v>457.2</v>
      </c>
      <c r="I430" s="31">
        <f t="shared" ref="I430:I471" si="10">F430*G430</f>
        <v>0</v>
      </c>
    </row>
    <row r="431" spans="1:9" ht="25.5" x14ac:dyDescent="0.2">
      <c r="A431" s="27" t="s">
        <v>22</v>
      </c>
      <c r="B431" s="9" t="s">
        <v>841</v>
      </c>
      <c r="C431" s="6" t="s">
        <v>24</v>
      </c>
      <c r="D431" s="10" t="s">
        <v>842</v>
      </c>
      <c r="E431" s="11" t="s">
        <v>129</v>
      </c>
      <c r="F431" s="28">
        <v>120.55738031717938</v>
      </c>
      <c r="G431" s="53"/>
      <c r="H431" s="30">
        <v>453.59999999999997</v>
      </c>
      <c r="I431" s="31">
        <f t="shared" si="10"/>
        <v>0</v>
      </c>
    </row>
    <row r="432" spans="1:9" ht="25.5" x14ac:dyDescent="0.2">
      <c r="A432" s="27" t="s">
        <v>22</v>
      </c>
      <c r="B432" s="9" t="s">
        <v>843</v>
      </c>
      <c r="C432" s="6" t="s">
        <v>24</v>
      </c>
      <c r="D432" s="10" t="s">
        <v>844</v>
      </c>
      <c r="E432" s="11" t="s">
        <v>129</v>
      </c>
      <c r="F432" s="28">
        <v>52.603915697574799</v>
      </c>
      <c r="G432" s="53"/>
      <c r="H432" s="30">
        <v>528</v>
      </c>
      <c r="I432" s="31">
        <f t="shared" si="10"/>
        <v>0</v>
      </c>
    </row>
    <row r="433" spans="1:9" ht="25.5" x14ac:dyDescent="0.2">
      <c r="A433" s="27" t="s">
        <v>22</v>
      </c>
      <c r="B433" s="9" t="s">
        <v>846</v>
      </c>
      <c r="C433" s="6" t="s">
        <v>24</v>
      </c>
      <c r="D433" s="10" t="s">
        <v>847</v>
      </c>
      <c r="E433" s="11" t="s">
        <v>129</v>
      </c>
      <c r="F433" s="28">
        <v>38.760779987686696</v>
      </c>
      <c r="G433" s="53"/>
      <c r="H433" s="30">
        <v>520.79999999999995</v>
      </c>
      <c r="I433" s="31">
        <f t="shared" si="10"/>
        <v>0</v>
      </c>
    </row>
    <row r="434" spans="1:9" ht="25.5" x14ac:dyDescent="0.2">
      <c r="A434" s="13" t="s">
        <v>27</v>
      </c>
      <c r="B434" s="9" t="s">
        <v>848</v>
      </c>
      <c r="C434" s="6" t="s">
        <v>24</v>
      </c>
      <c r="D434" s="10" t="s">
        <v>849</v>
      </c>
      <c r="E434" s="11" t="s">
        <v>129</v>
      </c>
      <c r="F434" s="28">
        <v>6.1525047599502694</v>
      </c>
      <c r="G434" s="53"/>
      <c r="H434" s="30">
        <v>582</v>
      </c>
      <c r="I434" s="31">
        <f t="shared" si="10"/>
        <v>0</v>
      </c>
    </row>
    <row r="435" spans="1:9" x14ac:dyDescent="0.2">
      <c r="A435" s="27" t="s">
        <v>22</v>
      </c>
      <c r="B435" s="9" t="s">
        <v>850</v>
      </c>
      <c r="C435" s="6" t="s">
        <v>24</v>
      </c>
      <c r="D435" s="10" t="s">
        <v>1632</v>
      </c>
      <c r="E435" s="11" t="s">
        <v>26</v>
      </c>
      <c r="F435" s="28">
        <v>92.213934600128695</v>
      </c>
      <c r="G435" s="53"/>
      <c r="H435" s="30">
        <v>8856</v>
      </c>
      <c r="I435" s="31">
        <f t="shared" si="10"/>
        <v>0</v>
      </c>
    </row>
    <row r="436" spans="1:9" ht="25.5" x14ac:dyDescent="0.2">
      <c r="A436" s="13" t="s">
        <v>27</v>
      </c>
      <c r="B436" s="9" t="s">
        <v>852</v>
      </c>
      <c r="C436" s="6" t="s">
        <v>24</v>
      </c>
      <c r="D436" s="10" t="s">
        <v>1633</v>
      </c>
      <c r="E436" s="11" t="s">
        <v>129</v>
      </c>
      <c r="F436" s="28">
        <v>70.753804739428091</v>
      </c>
      <c r="G436" s="53"/>
      <c r="H436" s="30">
        <v>354</v>
      </c>
      <c r="I436" s="31">
        <f t="shared" si="10"/>
        <v>0</v>
      </c>
    </row>
    <row r="437" spans="1:9" x14ac:dyDescent="0.2">
      <c r="A437" s="27" t="s">
        <v>22</v>
      </c>
      <c r="B437" s="9" t="s">
        <v>854</v>
      </c>
      <c r="C437" s="6" t="s">
        <v>24</v>
      </c>
      <c r="D437" s="10" t="s">
        <v>1634</v>
      </c>
      <c r="E437" s="11" t="s">
        <v>129</v>
      </c>
      <c r="F437" s="28">
        <v>71.061429977425604</v>
      </c>
      <c r="G437" s="53"/>
      <c r="H437" s="30">
        <v>442.8</v>
      </c>
      <c r="I437" s="31">
        <f t="shared" si="10"/>
        <v>0</v>
      </c>
    </row>
    <row r="438" spans="1:9" ht="25.5" x14ac:dyDescent="0.2">
      <c r="A438" s="27" t="s">
        <v>22</v>
      </c>
      <c r="B438" s="9" t="s">
        <v>856</v>
      </c>
      <c r="C438" s="6" t="s">
        <v>24</v>
      </c>
      <c r="D438" s="10" t="s">
        <v>857</v>
      </c>
      <c r="E438" s="11" t="s">
        <v>129</v>
      </c>
      <c r="F438" s="28">
        <v>462.49661888846737</v>
      </c>
      <c r="G438" s="53"/>
      <c r="H438" s="30">
        <v>558</v>
      </c>
      <c r="I438" s="31">
        <f t="shared" si="10"/>
        <v>0</v>
      </c>
    </row>
    <row r="439" spans="1:9" ht="25.5" x14ac:dyDescent="0.2">
      <c r="A439" s="27" t="s">
        <v>22</v>
      </c>
      <c r="B439" s="9" t="s">
        <v>858</v>
      </c>
      <c r="C439" s="6" t="s">
        <v>24</v>
      </c>
      <c r="D439" s="10" t="s">
        <v>859</v>
      </c>
      <c r="E439" s="11" t="s">
        <v>129</v>
      </c>
      <c r="F439" s="28">
        <v>31.422130338040674</v>
      </c>
      <c r="G439" s="53"/>
      <c r="H439" s="30">
        <v>558</v>
      </c>
      <c r="I439" s="31">
        <f t="shared" si="10"/>
        <v>0</v>
      </c>
    </row>
    <row r="440" spans="1:9" x14ac:dyDescent="0.2">
      <c r="A440" s="27" t="s">
        <v>22</v>
      </c>
      <c r="B440" s="9" t="s">
        <v>860</v>
      </c>
      <c r="C440" s="6" t="s">
        <v>24</v>
      </c>
      <c r="D440" s="10" t="s">
        <v>861</v>
      </c>
      <c r="E440" s="11" t="s">
        <v>129</v>
      </c>
      <c r="F440" s="28">
        <v>3142.2130338040674</v>
      </c>
      <c r="G440" s="53"/>
      <c r="H440" s="30">
        <v>7.08</v>
      </c>
      <c r="I440" s="31">
        <f t="shared" si="10"/>
        <v>0</v>
      </c>
    </row>
    <row r="441" spans="1:9" ht="25.5" x14ac:dyDescent="0.2">
      <c r="A441" s="27" t="s">
        <v>22</v>
      </c>
      <c r="B441" s="9" t="s">
        <v>863</v>
      </c>
      <c r="C441" s="6" t="s">
        <v>24</v>
      </c>
      <c r="D441" s="10" t="s">
        <v>864</v>
      </c>
      <c r="E441" s="11" t="s">
        <v>26</v>
      </c>
      <c r="F441" s="28">
        <v>305.27845757657872</v>
      </c>
      <c r="G441" s="53"/>
      <c r="H441" s="30">
        <v>9228</v>
      </c>
      <c r="I441" s="31">
        <f t="shared" si="10"/>
        <v>0</v>
      </c>
    </row>
    <row r="442" spans="1:9" ht="12.75" customHeight="1" x14ac:dyDescent="0.2">
      <c r="A442" s="27" t="s">
        <v>22</v>
      </c>
      <c r="D442" s="14" t="s">
        <v>865</v>
      </c>
      <c r="F442" s="28">
        <v>0</v>
      </c>
      <c r="G442" s="53"/>
      <c r="H442" s="30">
        <v>0</v>
      </c>
      <c r="I442" s="31">
        <f t="shared" si="10"/>
        <v>0</v>
      </c>
    </row>
    <row r="443" spans="1:9" ht="25.5" x14ac:dyDescent="0.2">
      <c r="A443" s="27" t="s">
        <v>22</v>
      </c>
      <c r="B443" s="9" t="s">
        <v>867</v>
      </c>
      <c r="C443" s="6" t="s">
        <v>24</v>
      </c>
      <c r="D443" s="10" t="s">
        <v>868</v>
      </c>
      <c r="E443" s="11" t="s">
        <v>26</v>
      </c>
      <c r="F443" s="28">
        <v>136.27798043289846</v>
      </c>
      <c r="G443" s="53"/>
      <c r="H443" s="30">
        <v>8940</v>
      </c>
      <c r="I443" s="31">
        <f t="shared" si="10"/>
        <v>0</v>
      </c>
    </row>
    <row r="444" spans="1:9" ht="12.75" customHeight="1" x14ac:dyDescent="0.2">
      <c r="A444" s="27" t="s">
        <v>22</v>
      </c>
      <c r="D444" s="14" t="s">
        <v>869</v>
      </c>
      <c r="F444" s="28">
        <v>0</v>
      </c>
      <c r="G444" s="53"/>
      <c r="H444" s="30">
        <v>0</v>
      </c>
      <c r="I444" s="31">
        <f t="shared" si="10"/>
        <v>0</v>
      </c>
    </row>
    <row r="445" spans="1:9" ht="25.5" x14ac:dyDescent="0.2">
      <c r="A445" s="27" t="s">
        <v>22</v>
      </c>
      <c r="B445" s="9" t="s">
        <v>870</v>
      </c>
      <c r="C445" s="6" t="s">
        <v>24</v>
      </c>
      <c r="D445" s="10" t="s">
        <v>1635</v>
      </c>
      <c r="E445" s="11" t="s">
        <v>129</v>
      </c>
      <c r="F445" s="28">
        <v>210.13244238503094</v>
      </c>
      <c r="G445" s="53"/>
      <c r="H445" s="30">
        <v>280.8</v>
      </c>
      <c r="I445" s="31">
        <f t="shared" si="10"/>
        <v>0</v>
      </c>
    </row>
    <row r="446" spans="1:9" ht="25.5" x14ac:dyDescent="0.2">
      <c r="A446" s="27" t="s">
        <v>22</v>
      </c>
      <c r="B446" s="9" t="s">
        <v>873</v>
      </c>
      <c r="C446" s="6" t="s">
        <v>24</v>
      </c>
      <c r="D446" s="10" t="s">
        <v>1636</v>
      </c>
      <c r="E446" s="11" t="s">
        <v>129</v>
      </c>
      <c r="F446" s="28">
        <v>152.46819075378988</v>
      </c>
      <c r="G446" s="53"/>
      <c r="H446" s="30">
        <v>421.2</v>
      </c>
      <c r="I446" s="31">
        <f t="shared" si="10"/>
        <v>0</v>
      </c>
    </row>
    <row r="447" spans="1:9" ht="25.5" x14ac:dyDescent="0.2">
      <c r="A447" s="13" t="s">
        <v>27</v>
      </c>
      <c r="B447" s="9" t="s">
        <v>875</v>
      </c>
      <c r="C447" s="6" t="s">
        <v>24</v>
      </c>
      <c r="D447" s="10" t="s">
        <v>1637</v>
      </c>
      <c r="E447" s="11" t="s">
        <v>129</v>
      </c>
      <c r="F447" s="28">
        <v>96.416583447829325</v>
      </c>
      <c r="G447" s="53"/>
      <c r="H447" s="30">
        <v>631.19999999999993</v>
      </c>
      <c r="I447" s="31">
        <f t="shared" si="10"/>
        <v>0</v>
      </c>
    </row>
    <row r="448" spans="1:9" x14ac:dyDescent="0.2">
      <c r="A448" s="27" t="s">
        <v>22</v>
      </c>
      <c r="B448" s="9" t="s">
        <v>877</v>
      </c>
      <c r="C448" s="6" t="s">
        <v>89</v>
      </c>
      <c r="D448" s="10" t="s">
        <v>878</v>
      </c>
      <c r="E448" s="11" t="s">
        <v>41</v>
      </c>
      <c r="F448" s="28">
        <v>20.426315803034893</v>
      </c>
      <c r="G448" s="53"/>
      <c r="H448" s="30">
        <v>1227.5999999999999</v>
      </c>
      <c r="I448" s="31">
        <f t="shared" si="10"/>
        <v>0</v>
      </c>
    </row>
    <row r="449" spans="1:9" x14ac:dyDescent="0.2">
      <c r="A449" s="27" t="s">
        <v>22</v>
      </c>
      <c r="B449" s="9" t="s">
        <v>879</v>
      </c>
      <c r="C449" s="6" t="s">
        <v>24</v>
      </c>
      <c r="D449" s="10" t="s">
        <v>880</v>
      </c>
      <c r="E449" s="11" t="s">
        <v>26</v>
      </c>
      <c r="F449" s="28">
        <v>5.0920466270977265</v>
      </c>
      <c r="G449" s="53"/>
      <c r="H449" s="30">
        <v>15360</v>
      </c>
      <c r="I449" s="31">
        <f t="shared" si="10"/>
        <v>0</v>
      </c>
    </row>
    <row r="450" spans="1:9" x14ac:dyDescent="0.2">
      <c r="A450" s="13" t="s">
        <v>27</v>
      </c>
      <c r="B450" s="9" t="s">
        <v>882</v>
      </c>
      <c r="C450" s="6" t="s">
        <v>24</v>
      </c>
      <c r="D450" s="10" t="s">
        <v>883</v>
      </c>
      <c r="E450" s="11" t="s">
        <v>129</v>
      </c>
      <c r="F450" s="28">
        <v>136.52408062329647</v>
      </c>
      <c r="G450" s="53"/>
      <c r="H450" s="30">
        <v>808.8</v>
      </c>
      <c r="I450" s="31">
        <f t="shared" si="10"/>
        <v>0</v>
      </c>
    </row>
    <row r="451" spans="1:9" x14ac:dyDescent="0.2">
      <c r="A451" s="27" t="s">
        <v>22</v>
      </c>
      <c r="B451" s="9" t="s">
        <v>885</v>
      </c>
      <c r="C451" s="6" t="s">
        <v>24</v>
      </c>
      <c r="D451" s="10" t="s">
        <v>886</v>
      </c>
      <c r="E451" s="11" t="s">
        <v>205</v>
      </c>
      <c r="F451" s="28">
        <v>1547.6010473178908</v>
      </c>
      <c r="G451" s="53"/>
      <c r="H451" s="30">
        <v>364.8</v>
      </c>
      <c r="I451" s="31">
        <f t="shared" si="10"/>
        <v>0</v>
      </c>
    </row>
    <row r="452" spans="1:9" x14ac:dyDescent="0.2">
      <c r="A452" s="27" t="s">
        <v>22</v>
      </c>
      <c r="B452" s="9" t="s">
        <v>888</v>
      </c>
      <c r="C452" s="6" t="s">
        <v>24</v>
      </c>
      <c r="D452" s="10" t="s">
        <v>889</v>
      </c>
      <c r="E452" s="11" t="s">
        <v>129</v>
      </c>
      <c r="F452" s="28">
        <v>2.9320805914190364</v>
      </c>
      <c r="G452" s="53"/>
      <c r="H452" s="30">
        <v>2352</v>
      </c>
      <c r="I452" s="31">
        <f t="shared" si="10"/>
        <v>0</v>
      </c>
    </row>
    <row r="453" spans="1:9" ht="25.5" x14ac:dyDescent="0.2">
      <c r="A453" s="27" t="s">
        <v>22</v>
      </c>
      <c r="B453" s="9" t="s">
        <v>891</v>
      </c>
      <c r="C453" s="6" t="s">
        <v>24</v>
      </c>
      <c r="D453" s="10" t="s">
        <v>892</v>
      </c>
      <c r="E453" s="11" t="s">
        <v>129</v>
      </c>
      <c r="F453" s="28">
        <v>9.7736019713967881</v>
      </c>
      <c r="G453" s="53"/>
      <c r="H453" s="30">
        <v>1512</v>
      </c>
      <c r="I453" s="31">
        <f t="shared" si="10"/>
        <v>0</v>
      </c>
    </row>
    <row r="454" spans="1:9" ht="25.5" x14ac:dyDescent="0.2">
      <c r="A454" s="27" t="s">
        <v>22</v>
      </c>
      <c r="B454" s="9" t="s">
        <v>891</v>
      </c>
      <c r="C454" s="6" t="s">
        <v>89</v>
      </c>
      <c r="D454" s="10" t="s">
        <v>892</v>
      </c>
      <c r="E454" s="11" t="s">
        <v>129</v>
      </c>
      <c r="F454" s="28">
        <v>9.7736019713967881</v>
      </c>
      <c r="G454" s="53"/>
      <c r="H454" s="30">
        <v>1512</v>
      </c>
      <c r="I454" s="31">
        <f t="shared" si="10"/>
        <v>0</v>
      </c>
    </row>
    <row r="455" spans="1:9" ht="12.75" customHeight="1" x14ac:dyDescent="0.2">
      <c r="A455" s="27" t="s">
        <v>22</v>
      </c>
      <c r="D455" s="14" t="s">
        <v>893</v>
      </c>
      <c r="F455" s="28">
        <v>0</v>
      </c>
      <c r="G455" s="53"/>
      <c r="H455" s="30">
        <v>0</v>
      </c>
      <c r="I455" s="31">
        <f t="shared" si="10"/>
        <v>0</v>
      </c>
    </row>
    <row r="456" spans="1:9" x14ac:dyDescent="0.2">
      <c r="A456" s="27" t="s">
        <v>22</v>
      </c>
      <c r="B456" s="9" t="s">
        <v>895</v>
      </c>
      <c r="C456" s="6" t="s">
        <v>24</v>
      </c>
      <c r="D456" s="10" t="s">
        <v>896</v>
      </c>
      <c r="E456" s="11" t="s">
        <v>129</v>
      </c>
      <c r="F456" s="28">
        <v>110.74508567910485</v>
      </c>
      <c r="G456" s="53"/>
      <c r="H456" s="30">
        <v>1632</v>
      </c>
      <c r="I456" s="31">
        <f t="shared" si="10"/>
        <v>0</v>
      </c>
    </row>
    <row r="457" spans="1:9" x14ac:dyDescent="0.2">
      <c r="A457" s="27" t="s">
        <v>22</v>
      </c>
      <c r="B457" s="9" t="s">
        <v>895</v>
      </c>
      <c r="C457" s="6" t="s">
        <v>89</v>
      </c>
      <c r="D457" s="10" t="s">
        <v>896</v>
      </c>
      <c r="E457" s="11" t="s">
        <v>129</v>
      </c>
      <c r="F457" s="28">
        <v>55.680168077549936</v>
      </c>
      <c r="G457" s="53"/>
      <c r="H457" s="30">
        <v>1632</v>
      </c>
      <c r="I457" s="31">
        <f t="shared" si="10"/>
        <v>0</v>
      </c>
    </row>
    <row r="458" spans="1:9" ht="12.75" customHeight="1" x14ac:dyDescent="0.2">
      <c r="A458" s="27" t="s">
        <v>22</v>
      </c>
      <c r="D458" s="14" t="s">
        <v>893</v>
      </c>
      <c r="F458" s="28">
        <v>0</v>
      </c>
      <c r="G458" s="53"/>
      <c r="H458" s="30">
        <v>0</v>
      </c>
      <c r="I458" s="31">
        <f t="shared" si="10"/>
        <v>0</v>
      </c>
    </row>
    <row r="459" spans="1:9" ht="25.5" x14ac:dyDescent="0.2">
      <c r="A459" s="27" t="s">
        <v>22</v>
      </c>
      <c r="B459" s="9" t="s">
        <v>897</v>
      </c>
      <c r="C459" s="6" t="s">
        <v>24</v>
      </c>
      <c r="D459" s="10" t="s">
        <v>898</v>
      </c>
      <c r="E459" s="11" t="s">
        <v>129</v>
      </c>
      <c r="F459" s="28">
        <v>59.802346266716619</v>
      </c>
      <c r="G459" s="53"/>
      <c r="H459" s="30">
        <v>625.19999999999993</v>
      </c>
      <c r="I459" s="31">
        <f t="shared" si="10"/>
        <v>0</v>
      </c>
    </row>
    <row r="460" spans="1:9" ht="25.5" x14ac:dyDescent="0.2">
      <c r="A460" s="27" t="s">
        <v>22</v>
      </c>
      <c r="B460" s="9" t="s">
        <v>899</v>
      </c>
      <c r="C460" s="6" t="s">
        <v>24</v>
      </c>
      <c r="D460" s="10" t="s">
        <v>900</v>
      </c>
      <c r="E460" s="11" t="s">
        <v>129</v>
      </c>
      <c r="F460" s="28">
        <v>16.18508486463308</v>
      </c>
      <c r="G460" s="53"/>
      <c r="H460" s="30">
        <v>850.8</v>
      </c>
      <c r="I460" s="31">
        <f t="shared" si="10"/>
        <v>0</v>
      </c>
    </row>
    <row r="461" spans="1:9" ht="25.5" x14ac:dyDescent="0.2">
      <c r="A461" s="27" t="s">
        <v>22</v>
      </c>
      <c r="B461" s="9" t="s">
        <v>901</v>
      </c>
      <c r="C461" s="6" t="s">
        <v>24</v>
      </c>
      <c r="D461" s="10" t="s">
        <v>902</v>
      </c>
      <c r="E461" s="11" t="s">
        <v>129</v>
      </c>
      <c r="F461" s="28">
        <v>9.2287571399254045</v>
      </c>
      <c r="G461" s="53"/>
      <c r="H461" s="30">
        <v>654</v>
      </c>
      <c r="I461" s="31">
        <f t="shared" si="10"/>
        <v>0</v>
      </c>
    </row>
    <row r="462" spans="1:9" ht="25.5" x14ac:dyDescent="0.2">
      <c r="A462" s="27" t="s">
        <v>22</v>
      </c>
      <c r="B462" s="9" t="s">
        <v>903</v>
      </c>
      <c r="C462" s="6" t="s">
        <v>24</v>
      </c>
      <c r="D462" s="10" t="s">
        <v>904</v>
      </c>
      <c r="E462" s="11" t="s">
        <v>129</v>
      </c>
      <c r="F462" s="28">
        <v>9.2287571399254045</v>
      </c>
      <c r="G462" s="53"/>
      <c r="H462" s="30">
        <v>799.19999999999993</v>
      </c>
      <c r="I462" s="31">
        <f t="shared" si="10"/>
        <v>0</v>
      </c>
    </row>
    <row r="463" spans="1:9" ht="25.5" x14ac:dyDescent="0.2">
      <c r="A463" s="27" t="s">
        <v>22</v>
      </c>
      <c r="B463" s="9" t="s">
        <v>905</v>
      </c>
      <c r="C463" s="6" t="s">
        <v>24</v>
      </c>
      <c r="D463" s="10" t="s">
        <v>906</v>
      </c>
      <c r="E463" s="11" t="s">
        <v>129</v>
      </c>
      <c r="F463" s="28">
        <v>22.456642373818482</v>
      </c>
      <c r="G463" s="53"/>
      <c r="H463" s="30">
        <v>825.6</v>
      </c>
      <c r="I463" s="31">
        <f t="shared" si="10"/>
        <v>0</v>
      </c>
    </row>
    <row r="464" spans="1:9" ht="12.75" customHeight="1" x14ac:dyDescent="0.2">
      <c r="A464" s="2" t="s">
        <v>20</v>
      </c>
      <c r="B464" s="9" t="s">
        <v>907</v>
      </c>
      <c r="C464" s="6" t="s">
        <v>24</v>
      </c>
      <c r="D464" s="10" t="s">
        <v>908</v>
      </c>
      <c r="E464" s="11" t="s">
        <v>129</v>
      </c>
      <c r="F464" s="28">
        <v>22.456642373818482</v>
      </c>
      <c r="G464" s="56"/>
      <c r="H464" s="44">
        <v>913.19999999999993</v>
      </c>
      <c r="I464" s="31">
        <f t="shared" si="10"/>
        <v>0</v>
      </c>
    </row>
    <row r="465" spans="1:9" ht="25.5" x14ac:dyDescent="0.2">
      <c r="A465" s="27" t="s">
        <v>22</v>
      </c>
      <c r="B465" s="9" t="s">
        <v>909</v>
      </c>
      <c r="C465" s="6" t="s">
        <v>24</v>
      </c>
      <c r="D465" s="10" t="s">
        <v>910</v>
      </c>
      <c r="E465" s="11" t="s">
        <v>26</v>
      </c>
      <c r="F465" s="28">
        <v>5.0040842093551552</v>
      </c>
      <c r="G465" s="53"/>
      <c r="H465" s="30">
        <v>4440</v>
      </c>
      <c r="I465" s="31">
        <f t="shared" si="10"/>
        <v>0</v>
      </c>
    </row>
    <row r="466" spans="1:9" x14ac:dyDescent="0.2">
      <c r="A466" s="27" t="s">
        <v>22</v>
      </c>
      <c r="B466" s="9" t="s">
        <v>912</v>
      </c>
      <c r="C466" s="6" t="s">
        <v>24</v>
      </c>
      <c r="D466" s="10" t="s">
        <v>913</v>
      </c>
      <c r="E466" s="11" t="s">
        <v>129</v>
      </c>
      <c r="F466" s="28">
        <v>8.3058814259328635</v>
      </c>
      <c r="G466" s="53"/>
      <c r="H466" s="30">
        <v>1183.2</v>
      </c>
      <c r="I466" s="31">
        <f t="shared" si="10"/>
        <v>0</v>
      </c>
    </row>
    <row r="467" spans="1:9" x14ac:dyDescent="0.2">
      <c r="A467" s="27" t="s">
        <v>22</v>
      </c>
      <c r="B467" s="9" t="s">
        <v>915</v>
      </c>
      <c r="C467" s="6" t="s">
        <v>24</v>
      </c>
      <c r="D467" s="10" t="s">
        <v>916</v>
      </c>
      <c r="E467" s="11" t="s">
        <v>129</v>
      </c>
      <c r="F467" s="28">
        <v>171.34725756461498</v>
      </c>
      <c r="G467" s="53"/>
      <c r="H467" s="30">
        <v>1236</v>
      </c>
      <c r="I467" s="31">
        <f t="shared" si="10"/>
        <v>0</v>
      </c>
    </row>
    <row r="468" spans="1:9" x14ac:dyDescent="0.2">
      <c r="A468" s="27" t="s">
        <v>22</v>
      </c>
      <c r="B468" s="9" t="s">
        <v>917</v>
      </c>
      <c r="C468" s="6" t="s">
        <v>24</v>
      </c>
      <c r="D468" s="10" t="s">
        <v>918</v>
      </c>
      <c r="E468" s="11" t="s">
        <v>129</v>
      </c>
      <c r="F468" s="28">
        <v>66.754676645460421</v>
      </c>
      <c r="G468" s="53"/>
      <c r="H468" s="30">
        <v>541.19999999999993</v>
      </c>
      <c r="I468" s="31">
        <f t="shared" si="10"/>
        <v>0</v>
      </c>
    </row>
    <row r="469" spans="1:9" ht="25.5" x14ac:dyDescent="0.2">
      <c r="A469" s="27" t="s">
        <v>22</v>
      </c>
      <c r="B469" s="9" t="s">
        <v>919</v>
      </c>
      <c r="C469" s="6" t="s">
        <v>24</v>
      </c>
      <c r="D469" s="10" t="s">
        <v>920</v>
      </c>
      <c r="E469" s="11" t="s">
        <v>129</v>
      </c>
      <c r="F469" s="28">
        <v>75.060558071393288</v>
      </c>
      <c r="G469" s="53"/>
      <c r="H469" s="30">
        <v>649.19999999999993</v>
      </c>
      <c r="I469" s="31">
        <f t="shared" si="10"/>
        <v>0</v>
      </c>
    </row>
    <row r="470" spans="1:9" x14ac:dyDescent="0.2">
      <c r="A470" s="27" t="s">
        <v>22</v>
      </c>
      <c r="B470" s="9" t="s">
        <v>921</v>
      </c>
      <c r="C470" s="6" t="s">
        <v>24</v>
      </c>
      <c r="D470" s="10" t="s">
        <v>922</v>
      </c>
      <c r="E470" s="11" t="s">
        <v>205</v>
      </c>
      <c r="F470" s="28">
        <v>938.25697589241611</v>
      </c>
      <c r="G470" s="53"/>
      <c r="H470" s="30">
        <v>129.6</v>
      </c>
      <c r="I470" s="31">
        <f t="shared" si="10"/>
        <v>0</v>
      </c>
    </row>
    <row r="471" spans="1:9" x14ac:dyDescent="0.2">
      <c r="A471" s="27" t="s">
        <v>22</v>
      </c>
      <c r="B471" s="9" t="s">
        <v>924</v>
      </c>
      <c r="C471" s="6" t="s">
        <v>24</v>
      </c>
      <c r="D471" s="10" t="s">
        <v>925</v>
      </c>
      <c r="E471" s="11" t="s">
        <v>205</v>
      </c>
      <c r="F471" s="28">
        <v>15.381261899875673</v>
      </c>
      <c r="G471" s="53"/>
      <c r="H471" s="30">
        <v>218.4</v>
      </c>
      <c r="I471" s="31">
        <f t="shared" si="10"/>
        <v>0</v>
      </c>
    </row>
    <row r="472" spans="1:9" ht="12.75" customHeight="1" x14ac:dyDescent="0.2">
      <c r="A472" s="27" t="s">
        <v>22</v>
      </c>
      <c r="B472" s="35" t="s">
        <v>17</v>
      </c>
      <c r="C472" s="36"/>
      <c r="D472" s="37" t="s">
        <v>926</v>
      </c>
      <c r="E472" s="36"/>
      <c r="F472" s="46">
        <v>0</v>
      </c>
      <c r="G472" s="57"/>
      <c r="H472" s="47"/>
      <c r="I472" s="26">
        <f>SUM(I473:I481)</f>
        <v>0</v>
      </c>
    </row>
    <row r="473" spans="1:9" ht="25.5" x14ac:dyDescent="0.2">
      <c r="A473" s="27" t="s">
        <v>22</v>
      </c>
      <c r="B473" s="9" t="s">
        <v>927</v>
      </c>
      <c r="C473" s="6" t="s">
        <v>24</v>
      </c>
      <c r="D473" s="10" t="s">
        <v>928</v>
      </c>
      <c r="E473" s="11" t="s">
        <v>129</v>
      </c>
      <c r="F473" s="28">
        <v>8.7980818067288844</v>
      </c>
      <c r="G473" s="53"/>
      <c r="H473" s="30">
        <v>2256</v>
      </c>
      <c r="I473" s="31">
        <f t="shared" ref="I473:I481" si="11">F473*G473</f>
        <v>0</v>
      </c>
    </row>
    <row r="474" spans="1:9" ht="12.75" customHeight="1" x14ac:dyDescent="0.2">
      <c r="A474" s="2" t="s">
        <v>20</v>
      </c>
      <c r="B474" s="9" t="s">
        <v>930</v>
      </c>
      <c r="C474" s="6" t="s">
        <v>24</v>
      </c>
      <c r="D474" s="10" t="s">
        <v>931</v>
      </c>
      <c r="E474" s="11" t="s">
        <v>129</v>
      </c>
      <c r="F474" s="28">
        <v>1.9688015231840861</v>
      </c>
      <c r="G474" s="56"/>
      <c r="H474" s="44">
        <v>3600</v>
      </c>
      <c r="I474" s="31">
        <f t="shared" si="11"/>
        <v>0</v>
      </c>
    </row>
    <row r="475" spans="1:9" ht="25.5" x14ac:dyDescent="0.2">
      <c r="A475" s="27" t="s">
        <v>22</v>
      </c>
      <c r="B475" s="9" t="s">
        <v>932</v>
      </c>
      <c r="C475" s="6" t="s">
        <v>24</v>
      </c>
      <c r="D475" s="10" t="s">
        <v>933</v>
      </c>
      <c r="E475" s="11" t="s">
        <v>129</v>
      </c>
      <c r="F475" s="28">
        <v>3.1685399513743886</v>
      </c>
      <c r="G475" s="53"/>
      <c r="H475" s="30">
        <v>5316</v>
      </c>
      <c r="I475" s="31">
        <f t="shared" si="11"/>
        <v>0</v>
      </c>
    </row>
    <row r="476" spans="1:9" ht="25.5" x14ac:dyDescent="0.2">
      <c r="A476" s="27" t="s">
        <v>22</v>
      </c>
      <c r="B476" s="9" t="s">
        <v>934</v>
      </c>
      <c r="C476" s="6" t="s">
        <v>24</v>
      </c>
      <c r="D476" s="10" t="s">
        <v>935</v>
      </c>
      <c r="E476" s="11" t="s">
        <v>129</v>
      </c>
      <c r="F476" s="28">
        <v>4.7558861794415579</v>
      </c>
      <c r="G476" s="53"/>
      <c r="H476" s="30">
        <v>1956</v>
      </c>
      <c r="I476" s="31">
        <f t="shared" si="11"/>
        <v>0</v>
      </c>
    </row>
    <row r="477" spans="1:9" x14ac:dyDescent="0.2">
      <c r="A477" s="27" t="s">
        <v>22</v>
      </c>
      <c r="B477" s="9" t="s">
        <v>936</v>
      </c>
      <c r="C477" s="6" t="s">
        <v>24</v>
      </c>
      <c r="D477" s="10" t="s">
        <v>937</v>
      </c>
      <c r="E477" s="11" t="s">
        <v>129</v>
      </c>
      <c r="F477" s="28">
        <v>14.569131271562238</v>
      </c>
      <c r="G477" s="53"/>
      <c r="H477" s="30">
        <v>242.39999999999998</v>
      </c>
      <c r="I477" s="31">
        <f t="shared" si="11"/>
        <v>0</v>
      </c>
    </row>
    <row r="478" spans="1:9" x14ac:dyDescent="0.2">
      <c r="A478" s="27" t="s">
        <v>22</v>
      </c>
      <c r="B478" s="9" t="s">
        <v>938</v>
      </c>
      <c r="C478" s="6" t="s">
        <v>24</v>
      </c>
      <c r="D478" s="10" t="s">
        <v>939</v>
      </c>
      <c r="E478" s="11" t="s">
        <v>129</v>
      </c>
      <c r="F478" s="28">
        <v>13.720085614689101</v>
      </c>
      <c r="G478" s="53"/>
      <c r="H478" s="30">
        <v>358.8</v>
      </c>
      <c r="I478" s="31">
        <f t="shared" si="11"/>
        <v>0</v>
      </c>
    </row>
    <row r="479" spans="1:9" x14ac:dyDescent="0.2">
      <c r="A479" s="27" t="s">
        <v>22</v>
      </c>
      <c r="B479" s="9" t="s">
        <v>940</v>
      </c>
      <c r="C479" s="6" t="s">
        <v>24</v>
      </c>
      <c r="D479" s="10" t="s">
        <v>941</v>
      </c>
      <c r="E479" s="11" t="s">
        <v>129</v>
      </c>
      <c r="F479" s="28">
        <v>13.04331009109457</v>
      </c>
      <c r="G479" s="53"/>
      <c r="H479" s="30">
        <v>1161.5999999999999</v>
      </c>
      <c r="I479" s="31">
        <f t="shared" si="11"/>
        <v>0</v>
      </c>
    </row>
    <row r="480" spans="1:9" x14ac:dyDescent="0.2">
      <c r="A480" s="27" t="s">
        <v>22</v>
      </c>
      <c r="B480" s="9" t="s">
        <v>943</v>
      </c>
      <c r="C480" s="6" t="s">
        <v>24</v>
      </c>
      <c r="D480" s="10" t="s">
        <v>944</v>
      </c>
      <c r="E480" s="11" t="s">
        <v>129</v>
      </c>
      <c r="F480" s="28">
        <v>20.697026012472705</v>
      </c>
      <c r="G480" s="53"/>
      <c r="H480" s="30">
        <v>828</v>
      </c>
      <c r="I480" s="31">
        <f t="shared" si="11"/>
        <v>0</v>
      </c>
    </row>
    <row r="481" spans="1:9" x14ac:dyDescent="0.2">
      <c r="A481" s="27" t="s">
        <v>22</v>
      </c>
      <c r="B481" s="9" t="s">
        <v>946</v>
      </c>
      <c r="C481" s="6" t="s">
        <v>24</v>
      </c>
      <c r="D481" s="10" t="s">
        <v>947</v>
      </c>
      <c r="E481" s="11" t="s">
        <v>129</v>
      </c>
      <c r="F481" s="28">
        <v>4.6512935985224031</v>
      </c>
      <c r="G481" s="53"/>
      <c r="H481" s="30">
        <v>1075.2</v>
      </c>
      <c r="I481" s="31">
        <f t="shared" si="11"/>
        <v>0</v>
      </c>
    </row>
    <row r="482" spans="1:9" ht="12.75" customHeight="1" x14ac:dyDescent="0.2">
      <c r="A482" s="45" t="s">
        <v>22</v>
      </c>
      <c r="B482" s="35" t="s">
        <v>36</v>
      </c>
      <c r="C482" s="36"/>
      <c r="D482" s="37" t="s">
        <v>948</v>
      </c>
      <c r="E482" s="36"/>
      <c r="F482" s="46">
        <v>0</v>
      </c>
      <c r="G482" s="57"/>
      <c r="H482" s="47"/>
      <c r="I482" s="26">
        <f>SUM(I483:I498)</f>
        <v>0</v>
      </c>
    </row>
    <row r="483" spans="1:9" x14ac:dyDescent="0.2">
      <c r="A483" s="27" t="s">
        <v>22</v>
      </c>
      <c r="B483" s="9" t="s">
        <v>949</v>
      </c>
      <c r="C483" s="6" t="s">
        <v>24</v>
      </c>
      <c r="D483" s="10" t="s">
        <v>950</v>
      </c>
      <c r="E483" s="11" t="s">
        <v>94</v>
      </c>
      <c r="F483" s="28">
        <v>3</v>
      </c>
      <c r="G483" s="53"/>
      <c r="H483" s="30">
        <v>2172</v>
      </c>
      <c r="I483" s="31">
        <f t="shared" ref="I483:I498" si="12">F483*G483</f>
        <v>0</v>
      </c>
    </row>
    <row r="484" spans="1:9" x14ac:dyDescent="0.2">
      <c r="A484" s="27" t="s">
        <v>22</v>
      </c>
      <c r="B484" s="9" t="s">
        <v>952</v>
      </c>
      <c r="C484" s="6" t="s">
        <v>24</v>
      </c>
      <c r="D484" s="10" t="s">
        <v>953</v>
      </c>
      <c r="E484" s="11" t="s">
        <v>94</v>
      </c>
      <c r="F484" s="28">
        <v>20</v>
      </c>
      <c r="G484" s="53"/>
      <c r="H484" s="30">
        <v>684</v>
      </c>
      <c r="I484" s="31">
        <f t="shared" si="12"/>
        <v>0</v>
      </c>
    </row>
    <row r="485" spans="1:9" x14ac:dyDescent="0.2">
      <c r="A485" s="27" t="s">
        <v>22</v>
      </c>
      <c r="B485" s="9" t="s">
        <v>955</v>
      </c>
      <c r="C485" s="6" t="s">
        <v>24</v>
      </c>
      <c r="D485" s="10" t="s">
        <v>956</v>
      </c>
      <c r="E485" s="11" t="s">
        <v>94</v>
      </c>
      <c r="F485" s="28">
        <v>6</v>
      </c>
      <c r="G485" s="53"/>
      <c r="H485" s="30">
        <v>834</v>
      </c>
      <c r="I485" s="31">
        <f t="shared" si="12"/>
        <v>0</v>
      </c>
    </row>
    <row r="486" spans="1:9" ht="25.5" x14ac:dyDescent="0.2">
      <c r="A486" s="27" t="s">
        <v>22</v>
      </c>
      <c r="B486" s="9" t="s">
        <v>958</v>
      </c>
      <c r="C486" s="6" t="s">
        <v>24</v>
      </c>
      <c r="D486" s="10" t="s">
        <v>959</v>
      </c>
      <c r="E486" s="11" t="s">
        <v>205</v>
      </c>
      <c r="F486" s="28">
        <v>63.723884853507059</v>
      </c>
      <c r="G486" s="53"/>
      <c r="H486" s="30">
        <v>309.59999999999997</v>
      </c>
      <c r="I486" s="31">
        <f t="shared" si="12"/>
        <v>0</v>
      </c>
    </row>
    <row r="487" spans="1:9" ht="25.5" x14ac:dyDescent="0.2">
      <c r="A487" s="27" t="s">
        <v>22</v>
      </c>
      <c r="B487" s="9" t="s">
        <v>961</v>
      </c>
      <c r="C487" s="6" t="s">
        <v>24</v>
      </c>
      <c r="D487" s="10" t="s">
        <v>962</v>
      </c>
      <c r="E487" s="11" t="s">
        <v>205</v>
      </c>
      <c r="F487" s="28">
        <v>6.20623725183696</v>
      </c>
      <c r="G487" s="53"/>
      <c r="H487" s="30">
        <v>496.79999999999995</v>
      </c>
      <c r="I487" s="31">
        <f t="shared" si="12"/>
        <v>0</v>
      </c>
    </row>
    <row r="488" spans="1:9" x14ac:dyDescent="0.2">
      <c r="A488" s="27" t="s">
        <v>22</v>
      </c>
      <c r="B488" s="9" t="s">
        <v>963</v>
      </c>
      <c r="C488" s="6" t="s">
        <v>24</v>
      </c>
      <c r="D488" s="10" t="s">
        <v>964</v>
      </c>
      <c r="E488" s="11" t="s">
        <v>205</v>
      </c>
      <c r="F488" s="28">
        <v>15.381261899875673</v>
      </c>
      <c r="G488" s="53"/>
      <c r="H488" s="30">
        <v>218.4</v>
      </c>
      <c r="I488" s="31">
        <f t="shared" si="12"/>
        <v>0</v>
      </c>
    </row>
    <row r="489" spans="1:9" ht="25.5" x14ac:dyDescent="0.2">
      <c r="A489" s="27" t="s">
        <v>22</v>
      </c>
      <c r="B489" s="9" t="s">
        <v>966</v>
      </c>
      <c r="C489" s="6" t="s">
        <v>24</v>
      </c>
      <c r="D489" s="10" t="s">
        <v>967</v>
      </c>
      <c r="E489" s="11" t="s">
        <v>205</v>
      </c>
      <c r="F489" s="28">
        <v>36.915028559701618</v>
      </c>
      <c r="G489" s="53"/>
      <c r="H489" s="30">
        <v>102</v>
      </c>
      <c r="I489" s="31">
        <f t="shared" si="12"/>
        <v>0</v>
      </c>
    </row>
    <row r="490" spans="1:9" ht="25.5" x14ac:dyDescent="0.2">
      <c r="A490" s="27" t="s">
        <v>22</v>
      </c>
      <c r="B490" s="9" t="s">
        <v>969</v>
      </c>
      <c r="C490" s="6" t="s">
        <v>24</v>
      </c>
      <c r="D490" s="10" t="s">
        <v>970</v>
      </c>
      <c r="E490" s="11" t="s">
        <v>205</v>
      </c>
      <c r="F490" s="28">
        <v>12.305009519900539</v>
      </c>
      <c r="G490" s="53"/>
      <c r="H490" s="30">
        <v>600</v>
      </c>
      <c r="I490" s="31">
        <f t="shared" si="12"/>
        <v>0</v>
      </c>
    </row>
    <row r="491" spans="1:9" ht="12.75" customHeight="1" x14ac:dyDescent="0.2">
      <c r="A491" s="2" t="s">
        <v>20</v>
      </c>
      <c r="B491" s="9" t="s">
        <v>971</v>
      </c>
      <c r="C491" s="6" t="s">
        <v>24</v>
      </c>
      <c r="D491" s="10" t="s">
        <v>972</v>
      </c>
      <c r="E491" s="11" t="s">
        <v>205</v>
      </c>
      <c r="F491" s="28">
        <v>307.62523799751341</v>
      </c>
      <c r="G491" s="56"/>
      <c r="H491" s="44">
        <v>15.839999999999998</v>
      </c>
      <c r="I491" s="31">
        <f t="shared" si="12"/>
        <v>0</v>
      </c>
    </row>
    <row r="492" spans="1:9" x14ac:dyDescent="0.2">
      <c r="A492" s="27" t="s">
        <v>22</v>
      </c>
      <c r="B492" s="9" t="s">
        <v>974</v>
      </c>
      <c r="C492" s="6" t="s">
        <v>24</v>
      </c>
      <c r="D492" s="10" t="s">
        <v>975</v>
      </c>
      <c r="E492" s="11" t="s">
        <v>205</v>
      </c>
      <c r="F492" s="28">
        <v>12.305009519900539</v>
      </c>
      <c r="G492" s="53"/>
      <c r="H492" s="30">
        <v>145.19999999999999</v>
      </c>
      <c r="I492" s="31">
        <f t="shared" si="12"/>
        <v>0</v>
      </c>
    </row>
    <row r="493" spans="1:9" ht="25.5" x14ac:dyDescent="0.2">
      <c r="A493" s="27" t="s">
        <v>22</v>
      </c>
      <c r="B493" s="9" t="s">
        <v>976</v>
      </c>
      <c r="C493" s="6" t="s">
        <v>24</v>
      </c>
      <c r="D493" s="10" t="s">
        <v>977</v>
      </c>
      <c r="E493" s="11" t="s">
        <v>205</v>
      </c>
      <c r="F493" s="28">
        <v>12.305009519900539</v>
      </c>
      <c r="G493" s="53"/>
      <c r="H493" s="30">
        <v>86.399999999999991</v>
      </c>
      <c r="I493" s="31">
        <f t="shared" si="12"/>
        <v>0</v>
      </c>
    </row>
    <row r="494" spans="1:9" ht="25.5" x14ac:dyDescent="0.2">
      <c r="A494" s="27" t="s">
        <v>22</v>
      </c>
      <c r="B494" s="9" t="s">
        <v>979</v>
      </c>
      <c r="C494" s="6" t="s">
        <v>24</v>
      </c>
      <c r="D494" s="10" t="s">
        <v>980</v>
      </c>
      <c r="E494" s="11" t="s">
        <v>94</v>
      </c>
      <c r="F494" s="28">
        <v>5</v>
      </c>
      <c r="G494" s="53"/>
      <c r="H494" s="30">
        <v>820.8</v>
      </c>
      <c r="I494" s="31">
        <f t="shared" si="12"/>
        <v>0</v>
      </c>
    </row>
    <row r="495" spans="1:9" x14ac:dyDescent="0.2">
      <c r="A495" s="27" t="s">
        <v>22</v>
      </c>
      <c r="B495" s="9" t="s">
        <v>981</v>
      </c>
      <c r="C495" s="6" t="s">
        <v>24</v>
      </c>
      <c r="D495" s="10" t="s">
        <v>982</v>
      </c>
      <c r="E495" s="11" t="s">
        <v>205</v>
      </c>
      <c r="F495" s="28">
        <v>49.220038079602155</v>
      </c>
      <c r="G495" s="53"/>
      <c r="H495" s="30">
        <v>27.599999999999998</v>
      </c>
      <c r="I495" s="31">
        <f t="shared" si="12"/>
        <v>0</v>
      </c>
    </row>
    <row r="496" spans="1:9" x14ac:dyDescent="0.2">
      <c r="A496" s="27" t="s">
        <v>22</v>
      </c>
      <c r="B496" s="9" t="s">
        <v>983</v>
      </c>
      <c r="C496" s="6" t="s">
        <v>24</v>
      </c>
      <c r="D496" s="10" t="s">
        <v>984</v>
      </c>
      <c r="E496" s="11" t="s">
        <v>205</v>
      </c>
      <c r="F496" s="28">
        <v>3.0762523799751347</v>
      </c>
      <c r="G496" s="53"/>
      <c r="H496" s="30">
        <v>202.79999999999998</v>
      </c>
      <c r="I496" s="31">
        <f t="shared" si="12"/>
        <v>0</v>
      </c>
    </row>
    <row r="497" spans="1:9" x14ac:dyDescent="0.2">
      <c r="A497" s="27" t="s">
        <v>22</v>
      </c>
      <c r="B497" s="9" t="s">
        <v>985</v>
      </c>
      <c r="C497" s="6" t="s">
        <v>24</v>
      </c>
      <c r="D497" s="10" t="s">
        <v>986</v>
      </c>
      <c r="E497" s="11" t="s">
        <v>205</v>
      </c>
      <c r="F497" s="28">
        <v>9.2287571399254045</v>
      </c>
      <c r="G497" s="53"/>
      <c r="H497" s="30">
        <v>162</v>
      </c>
      <c r="I497" s="31">
        <f t="shared" si="12"/>
        <v>0</v>
      </c>
    </row>
    <row r="498" spans="1:9" x14ac:dyDescent="0.2">
      <c r="A498" s="27" t="s">
        <v>22</v>
      </c>
      <c r="B498" s="9" t="s">
        <v>988</v>
      </c>
      <c r="C498" s="6" t="s">
        <v>24</v>
      </c>
      <c r="D498" s="10" t="s">
        <v>989</v>
      </c>
      <c r="E498" s="11" t="s">
        <v>129</v>
      </c>
      <c r="F498" s="28">
        <v>3.3038950560932947</v>
      </c>
      <c r="G498" s="53"/>
      <c r="H498" s="30">
        <v>406.8</v>
      </c>
      <c r="I498" s="31">
        <f t="shared" si="12"/>
        <v>0</v>
      </c>
    </row>
    <row r="499" spans="1:9" ht="12.75" customHeight="1" x14ac:dyDescent="0.2">
      <c r="A499" s="45" t="s">
        <v>22</v>
      </c>
      <c r="B499" s="35" t="s">
        <v>991</v>
      </c>
      <c r="C499" s="36"/>
      <c r="D499" s="37" t="s">
        <v>992</v>
      </c>
      <c r="E499" s="36"/>
      <c r="F499" s="46">
        <v>0</v>
      </c>
      <c r="G499" s="57"/>
      <c r="H499" s="47"/>
      <c r="I499" s="26">
        <f>SUM(I500:I509)</f>
        <v>0</v>
      </c>
    </row>
    <row r="500" spans="1:9" ht="25.5" x14ac:dyDescent="0.2">
      <c r="A500" s="27" t="s">
        <v>22</v>
      </c>
      <c r="B500" s="9" t="s">
        <v>993</v>
      </c>
      <c r="C500" s="6" t="s">
        <v>24</v>
      </c>
      <c r="D500" s="10" t="s">
        <v>994</v>
      </c>
      <c r="E500" s="11" t="s">
        <v>129</v>
      </c>
      <c r="F500" s="28">
        <v>6.4601299979477824</v>
      </c>
      <c r="G500" s="53"/>
      <c r="H500" s="30">
        <v>151.19999999999999</v>
      </c>
      <c r="I500" s="31">
        <f t="shared" ref="I500:I509" si="13">F500*G500</f>
        <v>0</v>
      </c>
    </row>
    <row r="501" spans="1:9" x14ac:dyDescent="0.2">
      <c r="A501" s="27" t="s">
        <v>22</v>
      </c>
      <c r="B501" s="9" t="s">
        <v>996</v>
      </c>
      <c r="C501" s="6" t="s">
        <v>24</v>
      </c>
      <c r="D501" s="10" t="s">
        <v>997</v>
      </c>
      <c r="E501" s="11" t="s">
        <v>129</v>
      </c>
      <c r="F501" s="28">
        <v>9.2902821875249071</v>
      </c>
      <c r="G501" s="53"/>
      <c r="H501" s="30">
        <v>694.8</v>
      </c>
      <c r="I501" s="31">
        <f t="shared" si="13"/>
        <v>0</v>
      </c>
    </row>
    <row r="502" spans="1:9" ht="12.75" customHeight="1" x14ac:dyDescent="0.2">
      <c r="A502" s="2" t="s">
        <v>20</v>
      </c>
      <c r="B502" s="9" t="s">
        <v>999</v>
      </c>
      <c r="C502" s="6" t="s">
        <v>24</v>
      </c>
      <c r="D502" s="10" t="s">
        <v>1000</v>
      </c>
      <c r="E502" s="11" t="s">
        <v>129</v>
      </c>
      <c r="F502" s="28">
        <v>15.295687085235974</v>
      </c>
      <c r="G502" s="56"/>
      <c r="H502" s="44">
        <v>694.8</v>
      </c>
      <c r="I502" s="31">
        <f t="shared" si="13"/>
        <v>0</v>
      </c>
    </row>
    <row r="503" spans="1:9" x14ac:dyDescent="0.2">
      <c r="A503" s="27" t="s">
        <v>22</v>
      </c>
      <c r="B503" s="9" t="s">
        <v>1001</v>
      </c>
      <c r="C503" s="6" t="s">
        <v>24</v>
      </c>
      <c r="D503" s="10" t="s">
        <v>1002</v>
      </c>
      <c r="E503" s="11" t="s">
        <v>129</v>
      </c>
      <c r="F503" s="28">
        <v>10.975755013878594</v>
      </c>
      <c r="G503" s="53"/>
      <c r="H503" s="30">
        <v>694.8</v>
      </c>
      <c r="I503" s="31">
        <f t="shared" si="13"/>
        <v>0</v>
      </c>
    </row>
    <row r="504" spans="1:9" ht="12.75" customHeight="1" x14ac:dyDescent="0.2">
      <c r="A504" s="2" t="s">
        <v>20</v>
      </c>
      <c r="B504" s="9" t="s">
        <v>1004</v>
      </c>
      <c r="C504" s="6" t="s">
        <v>24</v>
      </c>
      <c r="D504" s="10" t="s">
        <v>1005</v>
      </c>
      <c r="E504" s="11" t="s">
        <v>129</v>
      </c>
      <c r="F504" s="28">
        <v>9.431525902397901</v>
      </c>
      <c r="G504" s="56"/>
      <c r="H504" s="44">
        <v>498</v>
      </c>
      <c r="I504" s="31">
        <f t="shared" si="13"/>
        <v>0</v>
      </c>
    </row>
    <row r="505" spans="1:9" ht="25.5" x14ac:dyDescent="0.2">
      <c r="A505" s="27" t="s">
        <v>22</v>
      </c>
      <c r="B505" s="9" t="s">
        <v>1006</v>
      </c>
      <c r="C505" s="6" t="s">
        <v>24</v>
      </c>
      <c r="D505" s="10" t="s">
        <v>1007</v>
      </c>
      <c r="E505" s="11" t="s">
        <v>129</v>
      </c>
      <c r="F505" s="28">
        <v>15.276139881293181</v>
      </c>
      <c r="G505" s="53"/>
      <c r="H505" s="30">
        <v>909.6</v>
      </c>
      <c r="I505" s="31">
        <f t="shared" si="13"/>
        <v>0</v>
      </c>
    </row>
    <row r="506" spans="1:9" ht="25.5" x14ac:dyDescent="0.2">
      <c r="A506" s="27" t="s">
        <v>22</v>
      </c>
      <c r="B506" s="9" t="s">
        <v>1008</v>
      </c>
      <c r="C506" s="6" t="s">
        <v>24</v>
      </c>
      <c r="D506" s="10" t="s">
        <v>1009</v>
      </c>
      <c r="E506" s="11" t="s">
        <v>129</v>
      </c>
      <c r="F506" s="28">
        <v>15.276139881293181</v>
      </c>
      <c r="G506" s="53"/>
      <c r="H506" s="30">
        <v>909.6</v>
      </c>
      <c r="I506" s="31">
        <f t="shared" si="13"/>
        <v>0</v>
      </c>
    </row>
    <row r="507" spans="1:9" ht="25.5" x14ac:dyDescent="0.2">
      <c r="A507" s="27" t="s">
        <v>22</v>
      </c>
      <c r="B507" s="9" t="s">
        <v>1010</v>
      </c>
      <c r="C507" s="6" t="s">
        <v>24</v>
      </c>
      <c r="D507" s="10" t="s">
        <v>1011</v>
      </c>
      <c r="E507" s="11" t="s">
        <v>129</v>
      </c>
      <c r="F507" s="28">
        <v>15.276139881293181</v>
      </c>
      <c r="G507" s="53"/>
      <c r="H507" s="30">
        <v>909.6</v>
      </c>
      <c r="I507" s="31">
        <f t="shared" si="13"/>
        <v>0</v>
      </c>
    </row>
    <row r="508" spans="1:9" x14ac:dyDescent="0.2">
      <c r="A508" s="27" t="s">
        <v>22</v>
      </c>
      <c r="B508" s="9" t="s">
        <v>1013</v>
      </c>
      <c r="C508" s="6" t="s">
        <v>24</v>
      </c>
      <c r="D508" s="10" t="s">
        <v>1014</v>
      </c>
      <c r="E508" s="11" t="s">
        <v>129</v>
      </c>
      <c r="F508" s="28">
        <v>3.9129930273283713</v>
      </c>
      <c r="G508" s="53"/>
      <c r="H508" s="30">
        <v>301.2</v>
      </c>
      <c r="I508" s="31">
        <f t="shared" si="13"/>
        <v>0</v>
      </c>
    </row>
    <row r="509" spans="1:9" x14ac:dyDescent="0.2">
      <c r="A509" s="27" t="s">
        <v>22</v>
      </c>
      <c r="B509" s="9" t="s">
        <v>1016</v>
      </c>
      <c r="C509" s="6" t="s">
        <v>24</v>
      </c>
      <c r="D509" s="10" t="s">
        <v>1638</v>
      </c>
      <c r="E509" s="11" t="s">
        <v>129</v>
      </c>
      <c r="F509" s="28">
        <v>5.7833544743532528</v>
      </c>
      <c r="G509" s="53"/>
      <c r="H509" s="30">
        <v>141.6</v>
      </c>
      <c r="I509" s="31">
        <f t="shared" si="13"/>
        <v>0</v>
      </c>
    </row>
    <row r="510" spans="1:9" ht="12.75" customHeight="1" x14ac:dyDescent="0.2">
      <c r="A510" s="27" t="s">
        <v>22</v>
      </c>
      <c r="B510" s="35" t="s">
        <v>197</v>
      </c>
      <c r="C510" s="36"/>
      <c r="D510" s="37" t="s">
        <v>1018</v>
      </c>
      <c r="E510" s="36"/>
      <c r="F510" s="46">
        <v>0</v>
      </c>
      <c r="G510" s="57"/>
      <c r="H510" s="47"/>
      <c r="I510" s="26">
        <f>SUM(I511:I512)</f>
        <v>0</v>
      </c>
    </row>
    <row r="511" spans="1:9" x14ac:dyDescent="0.2">
      <c r="A511" s="27" t="s">
        <v>22</v>
      </c>
      <c r="B511" s="9" t="s">
        <v>1019</v>
      </c>
      <c r="C511" s="6" t="s">
        <v>24</v>
      </c>
      <c r="D511" s="10" t="s">
        <v>1020</v>
      </c>
      <c r="E511" s="11" t="s">
        <v>205</v>
      </c>
      <c r="F511" s="28">
        <v>61.525047599502692</v>
      </c>
      <c r="G511" s="53"/>
      <c r="H511" s="30">
        <v>48</v>
      </c>
      <c r="I511" s="31">
        <f>F511*G511</f>
        <v>0</v>
      </c>
    </row>
    <row r="512" spans="1:9" x14ac:dyDescent="0.2">
      <c r="A512" s="27" t="s">
        <v>22</v>
      </c>
      <c r="B512" s="9"/>
      <c r="C512" s="6" t="s">
        <v>24</v>
      </c>
      <c r="D512" s="52" t="s">
        <v>1652</v>
      </c>
      <c r="E512" s="11" t="s">
        <v>205</v>
      </c>
      <c r="F512" s="28">
        <v>500</v>
      </c>
      <c r="G512" s="53"/>
      <c r="H512" s="30">
        <v>550</v>
      </c>
      <c r="I512" s="31">
        <f>F512*G512</f>
        <v>0</v>
      </c>
    </row>
    <row r="513" spans="1:9" ht="12.75" customHeight="1" x14ac:dyDescent="0.2">
      <c r="A513" s="45" t="s">
        <v>22</v>
      </c>
      <c r="B513" s="35" t="s">
        <v>200</v>
      </c>
      <c r="C513" s="36"/>
      <c r="D513" s="37" t="s">
        <v>1022</v>
      </c>
      <c r="E513" s="36"/>
      <c r="F513" s="46">
        <v>0</v>
      </c>
      <c r="G513" s="57"/>
      <c r="H513" s="47"/>
      <c r="I513" s="26">
        <f>SUM(I514:I525)</f>
        <v>0</v>
      </c>
    </row>
    <row r="514" spans="1:9" x14ac:dyDescent="0.2">
      <c r="A514" s="27" t="s">
        <v>22</v>
      </c>
      <c r="B514" s="9" t="s">
        <v>1023</v>
      </c>
      <c r="C514" s="6" t="s">
        <v>24</v>
      </c>
      <c r="D514" s="10" t="s">
        <v>1024</v>
      </c>
      <c r="E514" s="11" t="s">
        <v>205</v>
      </c>
      <c r="F514" s="28">
        <v>922.87571399254045</v>
      </c>
      <c r="G514" s="53"/>
      <c r="H514" s="30">
        <v>38.4</v>
      </c>
      <c r="I514" s="31">
        <f t="shared" ref="I514:I524" si="14">F514*G514</f>
        <v>0</v>
      </c>
    </row>
    <row r="515" spans="1:9" x14ac:dyDescent="0.2">
      <c r="A515" s="27" t="s">
        <v>22</v>
      </c>
      <c r="B515" s="9" t="s">
        <v>1026</v>
      </c>
      <c r="C515" s="6" t="s">
        <v>24</v>
      </c>
      <c r="D515" s="10" t="s">
        <v>1027</v>
      </c>
      <c r="E515" s="11" t="s">
        <v>205</v>
      </c>
      <c r="F515" s="28">
        <v>27.686271419776212</v>
      </c>
      <c r="G515" s="53"/>
      <c r="H515" s="30">
        <v>48</v>
      </c>
      <c r="I515" s="31">
        <f t="shared" si="14"/>
        <v>0</v>
      </c>
    </row>
    <row r="516" spans="1:9" x14ac:dyDescent="0.2">
      <c r="A516" s="27" t="s">
        <v>22</v>
      </c>
      <c r="B516" s="9" t="s">
        <v>1029</v>
      </c>
      <c r="C516" s="6" t="s">
        <v>24</v>
      </c>
      <c r="D516" s="10" t="s">
        <v>1030</v>
      </c>
      <c r="E516" s="11" t="s">
        <v>205</v>
      </c>
      <c r="F516" s="28">
        <v>922.87571399254045</v>
      </c>
      <c r="G516" s="53"/>
      <c r="H516" s="30">
        <v>5.28</v>
      </c>
      <c r="I516" s="31">
        <f t="shared" si="14"/>
        <v>0</v>
      </c>
    </row>
    <row r="517" spans="1:9" x14ac:dyDescent="0.2">
      <c r="A517" s="27" t="s">
        <v>22</v>
      </c>
      <c r="B517" s="9" t="s">
        <v>1032</v>
      </c>
      <c r="C517" s="6" t="s">
        <v>24</v>
      </c>
      <c r="D517" s="10" t="s">
        <v>1033</v>
      </c>
      <c r="E517" s="11" t="s">
        <v>94</v>
      </c>
      <c r="F517" s="28">
        <v>7</v>
      </c>
      <c r="G517" s="53"/>
      <c r="H517" s="30">
        <v>258</v>
      </c>
      <c r="I517" s="31">
        <f t="shared" si="14"/>
        <v>0</v>
      </c>
    </row>
    <row r="518" spans="1:9" ht="12.75" customHeight="1" x14ac:dyDescent="0.2">
      <c r="A518" s="2" t="s">
        <v>20</v>
      </c>
      <c r="B518" s="9" t="s">
        <v>1035</v>
      </c>
      <c r="C518" s="6" t="s">
        <v>24</v>
      </c>
      <c r="D518" s="10" t="s">
        <v>1036</v>
      </c>
      <c r="E518" s="11" t="s">
        <v>94</v>
      </c>
      <c r="F518" s="28">
        <v>6</v>
      </c>
      <c r="G518" s="56"/>
      <c r="H518" s="44">
        <v>152.4</v>
      </c>
      <c r="I518" s="31">
        <f t="shared" si="14"/>
        <v>0</v>
      </c>
    </row>
    <row r="519" spans="1:9" x14ac:dyDescent="0.2">
      <c r="A519" s="27" t="s">
        <v>22</v>
      </c>
      <c r="B519" s="9" t="s">
        <v>1038</v>
      </c>
      <c r="C519" s="6" t="s">
        <v>24</v>
      </c>
      <c r="D519" s="10" t="s">
        <v>1039</v>
      </c>
      <c r="E519" s="11" t="s">
        <v>94</v>
      </c>
      <c r="F519" s="28">
        <v>5</v>
      </c>
      <c r="G519" s="53"/>
      <c r="H519" s="30">
        <v>225.6</v>
      </c>
      <c r="I519" s="31">
        <f t="shared" si="14"/>
        <v>0</v>
      </c>
    </row>
    <row r="520" spans="1:9" x14ac:dyDescent="0.2">
      <c r="A520" s="27" t="s">
        <v>22</v>
      </c>
      <c r="B520" s="9" t="s">
        <v>1040</v>
      </c>
      <c r="C520" s="6" t="s">
        <v>24</v>
      </c>
      <c r="D520" s="10" t="s">
        <v>1041</v>
      </c>
      <c r="E520" s="11" t="s">
        <v>94</v>
      </c>
      <c r="F520" s="28">
        <v>4</v>
      </c>
      <c r="G520" s="53"/>
      <c r="H520" s="30">
        <v>43.199999999999996</v>
      </c>
      <c r="I520" s="31">
        <f t="shared" si="14"/>
        <v>0</v>
      </c>
    </row>
    <row r="521" spans="1:9" ht="25.5" x14ac:dyDescent="0.2">
      <c r="A521" s="27" t="s">
        <v>22</v>
      </c>
      <c r="B521" s="9" t="s">
        <v>1042</v>
      </c>
      <c r="C521" s="6" t="s">
        <v>24</v>
      </c>
      <c r="D521" s="10" t="s">
        <v>1043</v>
      </c>
      <c r="E521" s="11" t="s">
        <v>94</v>
      </c>
      <c r="F521" s="28">
        <v>5</v>
      </c>
      <c r="G521" s="53"/>
      <c r="H521" s="30">
        <v>261.59999999999997</v>
      </c>
      <c r="I521" s="31">
        <f t="shared" si="14"/>
        <v>0</v>
      </c>
    </row>
    <row r="522" spans="1:9" x14ac:dyDescent="0.2">
      <c r="A522" s="27" t="s">
        <v>22</v>
      </c>
      <c r="B522" s="9" t="s">
        <v>1044</v>
      </c>
      <c r="C522" s="6" t="s">
        <v>24</v>
      </c>
      <c r="D522" s="10" t="s">
        <v>1045</v>
      </c>
      <c r="E522" s="11" t="s">
        <v>94</v>
      </c>
      <c r="F522" s="28">
        <v>3</v>
      </c>
      <c r="G522" s="53"/>
      <c r="H522" s="30">
        <v>454.8</v>
      </c>
      <c r="I522" s="31">
        <f t="shared" si="14"/>
        <v>0</v>
      </c>
    </row>
    <row r="523" spans="1:9" ht="12.75" customHeight="1" x14ac:dyDescent="0.2">
      <c r="A523" s="2" t="s">
        <v>20</v>
      </c>
      <c r="B523" s="9" t="s">
        <v>1046</v>
      </c>
      <c r="C523" s="6" t="s">
        <v>24</v>
      </c>
      <c r="D523" s="10" t="s">
        <v>1047</v>
      </c>
      <c r="E523" s="11" t="s">
        <v>94</v>
      </c>
      <c r="F523" s="28">
        <v>2</v>
      </c>
      <c r="G523" s="56"/>
      <c r="H523" s="44">
        <v>14040</v>
      </c>
      <c r="I523" s="31">
        <f t="shared" si="14"/>
        <v>0</v>
      </c>
    </row>
    <row r="524" spans="1:9" ht="25.5" x14ac:dyDescent="0.2">
      <c r="A524" s="27" t="s">
        <v>22</v>
      </c>
      <c r="B524" s="9" t="s">
        <v>1048</v>
      </c>
      <c r="C524" s="6" t="s">
        <v>24</v>
      </c>
      <c r="D524" s="10" t="s">
        <v>1049</v>
      </c>
      <c r="E524" s="11" t="s">
        <v>94</v>
      </c>
      <c r="F524" s="28">
        <v>3</v>
      </c>
      <c r="G524" s="53"/>
      <c r="H524" s="30">
        <v>1872</v>
      </c>
      <c r="I524" s="31">
        <f t="shared" si="14"/>
        <v>0</v>
      </c>
    </row>
    <row r="525" spans="1:9" x14ac:dyDescent="0.2">
      <c r="A525" s="27" t="s">
        <v>22</v>
      </c>
      <c r="B525" s="9" t="s">
        <v>1050</v>
      </c>
      <c r="C525" s="6" t="s">
        <v>24</v>
      </c>
      <c r="D525" s="10" t="s">
        <v>1051</v>
      </c>
      <c r="E525" s="11" t="s">
        <v>94</v>
      </c>
      <c r="F525" s="28">
        <v>3</v>
      </c>
      <c r="G525" s="53"/>
      <c r="H525" s="30">
        <v>19080</v>
      </c>
      <c r="I525" s="31">
        <f>F525*G525</f>
        <v>0</v>
      </c>
    </row>
    <row r="526" spans="1:9" ht="12.75" customHeight="1" x14ac:dyDescent="0.2">
      <c r="A526" s="45" t="s">
        <v>22</v>
      </c>
      <c r="B526" s="35" t="s">
        <v>1052</v>
      </c>
      <c r="C526" s="36"/>
      <c r="D526" s="37" t="s">
        <v>1053</v>
      </c>
      <c r="E526" s="36"/>
      <c r="F526" s="46">
        <v>0</v>
      </c>
      <c r="G526" s="57"/>
      <c r="H526" s="47"/>
      <c r="I526" s="26">
        <f>SUM(I527:I530)</f>
        <v>0</v>
      </c>
    </row>
    <row r="527" spans="1:9" ht="25.5" x14ac:dyDescent="0.2">
      <c r="A527" s="27" t="s">
        <v>22</v>
      </c>
      <c r="B527" s="9" t="s">
        <v>1054</v>
      </c>
      <c r="C527" s="6" t="s">
        <v>24</v>
      </c>
      <c r="D527" s="10" t="s">
        <v>1055</v>
      </c>
      <c r="E527" s="11" t="s">
        <v>129</v>
      </c>
      <c r="F527" s="28">
        <v>13.272551477156838</v>
      </c>
      <c r="G527" s="53"/>
      <c r="H527" s="30">
        <v>958.8</v>
      </c>
      <c r="I527" s="31">
        <f t="shared" ref="I527:I530" si="15">F527*G527</f>
        <v>0</v>
      </c>
    </row>
    <row r="528" spans="1:9" ht="25.5" x14ac:dyDescent="0.2">
      <c r="A528" s="27" t="s">
        <v>22</v>
      </c>
      <c r="B528" s="9" t="s">
        <v>1057</v>
      </c>
      <c r="C528" s="6" t="s">
        <v>24</v>
      </c>
      <c r="D528" s="10" t="s">
        <v>1058</v>
      </c>
      <c r="E528" s="11" t="s">
        <v>129</v>
      </c>
      <c r="F528" s="28">
        <v>7.4752932833395773</v>
      </c>
      <c r="G528" s="53"/>
      <c r="H528" s="30">
        <v>867.6</v>
      </c>
      <c r="I528" s="31">
        <f t="shared" si="15"/>
        <v>0</v>
      </c>
    </row>
    <row r="529" spans="1:9" x14ac:dyDescent="0.2">
      <c r="A529" s="27" t="s">
        <v>22</v>
      </c>
      <c r="B529" s="9" t="s">
        <v>1059</v>
      </c>
      <c r="C529" s="6" t="s">
        <v>24</v>
      </c>
      <c r="D529" s="10" t="s">
        <v>1060</v>
      </c>
      <c r="E529" s="11" t="s">
        <v>129</v>
      </c>
      <c r="F529" s="28">
        <v>3.9991280939676748</v>
      </c>
      <c r="G529" s="53"/>
      <c r="H529" s="30">
        <v>475.2</v>
      </c>
      <c r="I529" s="31">
        <f t="shared" si="15"/>
        <v>0</v>
      </c>
    </row>
    <row r="530" spans="1:9" x14ac:dyDescent="0.2">
      <c r="A530" s="27" t="s">
        <v>22</v>
      </c>
      <c r="B530" s="9" t="s">
        <v>1061</v>
      </c>
      <c r="C530" s="6" t="s">
        <v>24</v>
      </c>
      <c r="D530" s="10" t="s">
        <v>1062</v>
      </c>
      <c r="E530" s="11" t="s">
        <v>129</v>
      </c>
      <c r="F530" s="28">
        <v>3.9991280939676748</v>
      </c>
      <c r="G530" s="53"/>
      <c r="H530" s="30">
        <v>550.79999999999995</v>
      </c>
      <c r="I530" s="31">
        <f t="shared" si="15"/>
        <v>0</v>
      </c>
    </row>
    <row r="531" spans="1:9" ht="12.75" customHeight="1" x14ac:dyDescent="0.2">
      <c r="A531" s="45" t="s">
        <v>22</v>
      </c>
      <c r="B531" s="35" t="s">
        <v>38</v>
      </c>
      <c r="C531" s="36"/>
      <c r="D531" s="37" t="s">
        <v>1063</v>
      </c>
      <c r="E531" s="36"/>
      <c r="F531" s="46">
        <v>0</v>
      </c>
      <c r="G531" s="57"/>
      <c r="H531" s="47"/>
      <c r="I531" s="26">
        <f>SUM(I532:I563)</f>
        <v>0</v>
      </c>
    </row>
    <row r="532" spans="1:9" ht="25.5" x14ac:dyDescent="0.2">
      <c r="A532" s="27" t="s">
        <v>22</v>
      </c>
      <c r="B532" s="9" t="s">
        <v>1064</v>
      </c>
      <c r="C532" s="6" t="s">
        <v>24</v>
      </c>
      <c r="D532" s="10" t="s">
        <v>1065</v>
      </c>
      <c r="E532" s="11" t="s">
        <v>205</v>
      </c>
      <c r="F532" s="28">
        <v>0.30762523799751346</v>
      </c>
      <c r="G532" s="53"/>
      <c r="H532" s="30">
        <v>351.59999999999997</v>
      </c>
      <c r="I532" s="31">
        <f t="shared" ref="I532:I563" si="16">F532*G532</f>
        <v>0</v>
      </c>
    </row>
    <row r="533" spans="1:9" ht="25.5" x14ac:dyDescent="0.2">
      <c r="A533" s="27" t="s">
        <v>22</v>
      </c>
      <c r="B533" s="9" t="s">
        <v>1067</v>
      </c>
      <c r="C533" s="6" t="s">
        <v>24</v>
      </c>
      <c r="D533" s="10" t="s">
        <v>1068</v>
      </c>
      <c r="E533" s="11" t="s">
        <v>205</v>
      </c>
      <c r="F533" s="28">
        <v>1.2920259995895564</v>
      </c>
      <c r="G533" s="53"/>
      <c r="H533" s="30">
        <v>464.4</v>
      </c>
      <c r="I533" s="31">
        <f t="shared" si="16"/>
        <v>0</v>
      </c>
    </row>
    <row r="534" spans="1:9" ht="25.5" x14ac:dyDescent="0.2">
      <c r="A534" s="27" t="s">
        <v>22</v>
      </c>
      <c r="B534" s="9" t="s">
        <v>1069</v>
      </c>
      <c r="C534" s="6" t="s">
        <v>24</v>
      </c>
      <c r="D534" s="10" t="s">
        <v>1070</v>
      </c>
      <c r="E534" s="11" t="s">
        <v>205</v>
      </c>
      <c r="F534" s="28">
        <v>11.317831082877481</v>
      </c>
      <c r="G534" s="53"/>
      <c r="H534" s="30">
        <v>609.6</v>
      </c>
      <c r="I534" s="31">
        <f t="shared" si="16"/>
        <v>0</v>
      </c>
    </row>
    <row r="535" spans="1:9" ht="25.5" x14ac:dyDescent="0.2">
      <c r="A535" s="27" t="s">
        <v>22</v>
      </c>
      <c r="B535" s="9" t="s">
        <v>1071</v>
      </c>
      <c r="C535" s="6" t="s">
        <v>24</v>
      </c>
      <c r="D535" s="10" t="s">
        <v>1072</v>
      </c>
      <c r="E535" s="11" t="s">
        <v>205</v>
      </c>
      <c r="F535" s="28">
        <v>1.1382133805907999</v>
      </c>
      <c r="G535" s="53"/>
      <c r="H535" s="30">
        <v>992.4</v>
      </c>
      <c r="I535" s="31">
        <f t="shared" si="16"/>
        <v>0</v>
      </c>
    </row>
    <row r="536" spans="1:9" x14ac:dyDescent="0.2">
      <c r="A536" s="27" t="s">
        <v>22</v>
      </c>
      <c r="B536" s="9" t="s">
        <v>1073</v>
      </c>
      <c r="C536" s="6" t="s">
        <v>24</v>
      </c>
      <c r="D536" s="10" t="s">
        <v>1639</v>
      </c>
      <c r="E536" s="11" t="s">
        <v>205</v>
      </c>
      <c r="F536" s="28">
        <v>2.2333592278619476</v>
      </c>
      <c r="G536" s="53"/>
      <c r="H536" s="30">
        <v>320.39999999999998</v>
      </c>
      <c r="I536" s="31">
        <f t="shared" si="16"/>
        <v>0</v>
      </c>
    </row>
    <row r="537" spans="1:9" ht="25.5" x14ac:dyDescent="0.2">
      <c r="A537" s="27" t="s">
        <v>22</v>
      </c>
      <c r="B537" s="9" t="s">
        <v>1076</v>
      </c>
      <c r="C537" s="6" t="s">
        <v>24</v>
      </c>
      <c r="D537" s="10" t="s">
        <v>1077</v>
      </c>
      <c r="E537" s="11" t="s">
        <v>205</v>
      </c>
      <c r="F537" s="28">
        <v>21.970594497782415</v>
      </c>
      <c r="G537" s="53"/>
      <c r="H537" s="30">
        <v>344.4</v>
      </c>
      <c r="I537" s="31">
        <f t="shared" si="16"/>
        <v>0</v>
      </c>
    </row>
    <row r="538" spans="1:9" x14ac:dyDescent="0.2">
      <c r="A538" s="27" t="s">
        <v>22</v>
      </c>
      <c r="B538" s="9" t="s">
        <v>1078</v>
      </c>
      <c r="C538" s="6" t="s">
        <v>24</v>
      </c>
      <c r="D538" s="10" t="s">
        <v>1079</v>
      </c>
      <c r="E538" s="11" t="s">
        <v>205</v>
      </c>
      <c r="F538" s="28">
        <v>14.953611016237087</v>
      </c>
      <c r="G538" s="53"/>
      <c r="H538" s="30">
        <v>364.8</v>
      </c>
      <c r="I538" s="31">
        <f t="shared" si="16"/>
        <v>0</v>
      </c>
    </row>
    <row r="539" spans="1:9" x14ac:dyDescent="0.2">
      <c r="A539" s="27" t="s">
        <v>22</v>
      </c>
      <c r="B539" s="9" t="s">
        <v>1081</v>
      </c>
      <c r="C539" s="6" t="s">
        <v>24</v>
      </c>
      <c r="D539" s="10" t="s">
        <v>1082</v>
      </c>
      <c r="E539" s="11" t="s">
        <v>205</v>
      </c>
      <c r="F539" s="28">
        <v>11.034396625706973</v>
      </c>
      <c r="G539" s="53"/>
      <c r="H539" s="30">
        <v>486</v>
      </c>
      <c r="I539" s="31">
        <f t="shared" si="16"/>
        <v>0</v>
      </c>
    </row>
    <row r="540" spans="1:9" x14ac:dyDescent="0.2">
      <c r="A540" s="27" t="s">
        <v>22</v>
      </c>
      <c r="B540" s="9" t="s">
        <v>1083</v>
      </c>
      <c r="C540" s="6" t="s">
        <v>24</v>
      </c>
      <c r="D540" s="10" t="s">
        <v>1084</v>
      </c>
      <c r="E540" s="11" t="s">
        <v>94</v>
      </c>
      <c r="F540" s="28">
        <v>1</v>
      </c>
      <c r="G540" s="53"/>
      <c r="H540" s="30">
        <v>11112</v>
      </c>
      <c r="I540" s="31">
        <f t="shared" si="16"/>
        <v>0</v>
      </c>
    </row>
    <row r="541" spans="1:9" x14ac:dyDescent="0.2">
      <c r="A541" s="27" t="s">
        <v>22</v>
      </c>
      <c r="B541" s="9" t="s">
        <v>1083</v>
      </c>
      <c r="C541" s="6" t="s">
        <v>89</v>
      </c>
      <c r="D541" s="10" t="s">
        <v>1086</v>
      </c>
      <c r="E541" s="11" t="s">
        <v>94</v>
      </c>
      <c r="F541" s="28">
        <v>1</v>
      </c>
      <c r="G541" s="53"/>
      <c r="H541" s="30">
        <v>11112</v>
      </c>
      <c r="I541" s="31">
        <f t="shared" si="16"/>
        <v>0</v>
      </c>
    </row>
    <row r="542" spans="1:9" x14ac:dyDescent="0.2">
      <c r="A542" s="27" t="s">
        <v>22</v>
      </c>
      <c r="B542" s="9" t="s">
        <v>1087</v>
      </c>
      <c r="C542" s="6" t="s">
        <v>24</v>
      </c>
      <c r="D542" s="10" t="s">
        <v>1088</v>
      </c>
      <c r="E542" s="11" t="s">
        <v>94</v>
      </c>
      <c r="F542" s="28">
        <v>1</v>
      </c>
      <c r="G542" s="53"/>
      <c r="H542" s="30">
        <v>6240</v>
      </c>
      <c r="I542" s="31">
        <f t="shared" si="16"/>
        <v>0</v>
      </c>
    </row>
    <row r="543" spans="1:9" x14ac:dyDescent="0.2">
      <c r="A543" s="27" t="s">
        <v>22</v>
      </c>
      <c r="B543" s="9" t="s">
        <v>1090</v>
      </c>
      <c r="C543" s="6" t="s">
        <v>24</v>
      </c>
      <c r="D543" s="10" t="s">
        <v>1091</v>
      </c>
      <c r="E543" s="11" t="s">
        <v>94</v>
      </c>
      <c r="F543" s="28">
        <v>1</v>
      </c>
      <c r="G543" s="53"/>
      <c r="H543" s="30">
        <v>12240</v>
      </c>
      <c r="I543" s="31">
        <f t="shared" si="16"/>
        <v>0</v>
      </c>
    </row>
    <row r="544" spans="1:9" ht="25.5" x14ac:dyDescent="0.2">
      <c r="A544" s="27" t="s">
        <v>22</v>
      </c>
      <c r="B544" s="9" t="s">
        <v>1093</v>
      </c>
      <c r="C544" s="6" t="s">
        <v>24</v>
      </c>
      <c r="D544" s="10" t="s">
        <v>1094</v>
      </c>
      <c r="E544" s="11" t="s">
        <v>94</v>
      </c>
      <c r="F544" s="28">
        <v>16</v>
      </c>
      <c r="G544" s="53"/>
      <c r="H544" s="30">
        <v>12240</v>
      </c>
      <c r="I544" s="31">
        <f t="shared" si="16"/>
        <v>0</v>
      </c>
    </row>
    <row r="545" spans="1:9" ht="25.5" x14ac:dyDescent="0.2">
      <c r="A545" s="13" t="s">
        <v>27</v>
      </c>
      <c r="B545" s="9" t="s">
        <v>1096</v>
      </c>
      <c r="C545" s="6" t="s">
        <v>24</v>
      </c>
      <c r="D545" s="10" t="s">
        <v>1097</v>
      </c>
      <c r="E545" s="11" t="s">
        <v>94</v>
      </c>
      <c r="F545" s="28">
        <v>8</v>
      </c>
      <c r="G545" s="53"/>
      <c r="H545" s="30">
        <v>21960</v>
      </c>
      <c r="I545" s="31">
        <f t="shared" si="16"/>
        <v>0</v>
      </c>
    </row>
    <row r="546" spans="1:9" x14ac:dyDescent="0.2">
      <c r="A546" s="27" t="s">
        <v>22</v>
      </c>
      <c r="B546" s="9" t="s">
        <v>1098</v>
      </c>
      <c r="C546" s="6" t="s">
        <v>24</v>
      </c>
      <c r="D546" s="10" t="s">
        <v>1099</v>
      </c>
      <c r="E546" s="11" t="s">
        <v>94</v>
      </c>
      <c r="F546" s="28">
        <v>6</v>
      </c>
      <c r="G546" s="53"/>
      <c r="H546" s="30">
        <v>17640</v>
      </c>
      <c r="I546" s="31">
        <f t="shared" si="16"/>
        <v>0</v>
      </c>
    </row>
    <row r="547" spans="1:9" ht="25.5" x14ac:dyDescent="0.2">
      <c r="A547" s="13" t="s">
        <v>27</v>
      </c>
      <c r="B547" s="9" t="s">
        <v>1101</v>
      </c>
      <c r="C547" s="6" t="s">
        <v>89</v>
      </c>
      <c r="D547" s="10" t="s">
        <v>1102</v>
      </c>
      <c r="E547" s="11" t="s">
        <v>1103</v>
      </c>
      <c r="F547" s="28">
        <v>2</v>
      </c>
      <c r="G547" s="53"/>
      <c r="H547" s="30">
        <v>23317.632000000001</v>
      </c>
      <c r="I547" s="31">
        <f t="shared" si="16"/>
        <v>0</v>
      </c>
    </row>
    <row r="548" spans="1:9" ht="25.5" x14ac:dyDescent="0.2">
      <c r="A548" s="27" t="s">
        <v>22</v>
      </c>
      <c r="B548" s="9" t="s">
        <v>1104</v>
      </c>
      <c r="C548" s="6" t="s">
        <v>24</v>
      </c>
      <c r="D548" s="10" t="s">
        <v>1105</v>
      </c>
      <c r="E548" s="11" t="s">
        <v>94</v>
      </c>
      <c r="F548" s="28">
        <v>1</v>
      </c>
      <c r="G548" s="53"/>
      <c r="H548" s="30">
        <v>18840</v>
      </c>
      <c r="I548" s="31">
        <f t="shared" si="16"/>
        <v>0</v>
      </c>
    </row>
    <row r="549" spans="1:9" x14ac:dyDescent="0.2">
      <c r="A549" s="27" t="s">
        <v>22</v>
      </c>
      <c r="B549" s="9" t="s">
        <v>1107</v>
      </c>
      <c r="C549" s="6" t="s">
        <v>24</v>
      </c>
      <c r="D549" s="10" t="s">
        <v>1108</v>
      </c>
      <c r="E549" s="11" t="s">
        <v>94</v>
      </c>
      <c r="F549" s="28">
        <v>15</v>
      </c>
      <c r="G549" s="53"/>
      <c r="H549" s="30">
        <v>5628</v>
      </c>
      <c r="I549" s="31">
        <f t="shared" si="16"/>
        <v>0</v>
      </c>
    </row>
    <row r="550" spans="1:9" x14ac:dyDescent="0.2">
      <c r="A550" s="27" t="s">
        <v>22</v>
      </c>
      <c r="B550" s="9" t="s">
        <v>1110</v>
      </c>
      <c r="C550" s="6" t="s">
        <v>24</v>
      </c>
      <c r="D550" s="10" t="s">
        <v>1111</v>
      </c>
      <c r="E550" s="11" t="s">
        <v>94</v>
      </c>
      <c r="F550" s="28">
        <v>16</v>
      </c>
      <c r="G550" s="53"/>
      <c r="H550" s="30">
        <v>7968</v>
      </c>
      <c r="I550" s="31">
        <f t="shared" si="16"/>
        <v>0</v>
      </c>
    </row>
    <row r="551" spans="1:9" x14ac:dyDescent="0.2">
      <c r="A551" s="27" t="s">
        <v>22</v>
      </c>
      <c r="B551" s="9" t="s">
        <v>1112</v>
      </c>
      <c r="C551" s="6" t="s">
        <v>24</v>
      </c>
      <c r="D551" s="10" t="s">
        <v>1113</v>
      </c>
      <c r="E551" s="11" t="s">
        <v>94</v>
      </c>
      <c r="F551" s="28">
        <v>23</v>
      </c>
      <c r="G551" s="53"/>
      <c r="H551" s="30">
        <v>2448</v>
      </c>
      <c r="I551" s="31">
        <f t="shared" si="16"/>
        <v>0</v>
      </c>
    </row>
    <row r="552" spans="1:9" x14ac:dyDescent="0.2">
      <c r="A552" s="27" t="s">
        <v>22</v>
      </c>
      <c r="B552" s="9" t="s">
        <v>1112</v>
      </c>
      <c r="C552" s="6" t="s">
        <v>1115</v>
      </c>
      <c r="D552" s="10" t="s">
        <v>1116</v>
      </c>
      <c r="E552" s="11" t="s">
        <v>94</v>
      </c>
      <c r="F552" s="28">
        <v>17</v>
      </c>
      <c r="G552" s="53"/>
      <c r="H552" s="30">
        <v>12000</v>
      </c>
      <c r="I552" s="31">
        <f t="shared" si="16"/>
        <v>0</v>
      </c>
    </row>
    <row r="553" spans="1:9" ht="25.5" customHeight="1" x14ac:dyDescent="0.2">
      <c r="A553" s="27" t="s">
        <v>22</v>
      </c>
      <c r="D553" s="14" t="s">
        <v>1117</v>
      </c>
      <c r="F553" s="28">
        <v>0</v>
      </c>
      <c r="G553" s="53"/>
      <c r="H553" s="30">
        <v>0</v>
      </c>
      <c r="I553" s="31">
        <f t="shared" si="16"/>
        <v>0</v>
      </c>
    </row>
    <row r="554" spans="1:9" x14ac:dyDescent="0.2">
      <c r="A554" s="27" t="s">
        <v>22</v>
      </c>
      <c r="B554" s="9" t="s">
        <v>1112</v>
      </c>
      <c r="C554" s="6" t="s">
        <v>1119</v>
      </c>
      <c r="D554" s="10" t="s">
        <v>1116</v>
      </c>
      <c r="E554" s="11" t="s">
        <v>94</v>
      </c>
      <c r="F554" s="28">
        <v>8</v>
      </c>
      <c r="G554" s="53"/>
      <c r="H554" s="30">
        <v>19200</v>
      </c>
      <c r="I554" s="31">
        <f t="shared" si="16"/>
        <v>0</v>
      </c>
    </row>
    <row r="555" spans="1:9" ht="25.5" customHeight="1" x14ac:dyDescent="0.2">
      <c r="A555" s="27" t="s">
        <v>22</v>
      </c>
      <c r="D555" s="14" t="s">
        <v>1120</v>
      </c>
      <c r="F555" s="28">
        <v>0</v>
      </c>
      <c r="G555" s="53"/>
      <c r="H555" s="30">
        <v>0</v>
      </c>
      <c r="I555" s="31">
        <f t="shared" si="16"/>
        <v>0</v>
      </c>
    </row>
    <row r="556" spans="1:9" ht="12.75" customHeight="1" x14ac:dyDescent="0.2">
      <c r="A556" s="2" t="s">
        <v>20</v>
      </c>
      <c r="B556" s="9" t="s">
        <v>1121</v>
      </c>
      <c r="C556" s="6" t="s">
        <v>24</v>
      </c>
      <c r="D556" s="10" t="s">
        <v>1122</v>
      </c>
      <c r="E556" s="11" t="s">
        <v>94</v>
      </c>
      <c r="F556" s="28">
        <v>31</v>
      </c>
      <c r="G556" s="56"/>
      <c r="H556" s="44">
        <v>2448</v>
      </c>
      <c r="I556" s="31">
        <f t="shared" si="16"/>
        <v>0</v>
      </c>
    </row>
    <row r="557" spans="1:9" x14ac:dyDescent="0.2">
      <c r="A557" s="27" t="s">
        <v>22</v>
      </c>
      <c r="B557" s="9" t="s">
        <v>1123</v>
      </c>
      <c r="C557" s="6" t="s">
        <v>24</v>
      </c>
      <c r="D557" s="10" t="s">
        <v>1124</v>
      </c>
      <c r="E557" s="11" t="s">
        <v>94</v>
      </c>
      <c r="F557" s="28">
        <v>36</v>
      </c>
      <c r="G557" s="53"/>
      <c r="H557" s="30">
        <v>1224</v>
      </c>
      <c r="I557" s="31">
        <f t="shared" si="16"/>
        <v>0</v>
      </c>
    </row>
    <row r="558" spans="1:9" ht="25.5" x14ac:dyDescent="0.2">
      <c r="A558" s="27" t="s">
        <v>22</v>
      </c>
      <c r="B558" s="9" t="s">
        <v>1125</v>
      </c>
      <c r="C558" s="6" t="s">
        <v>24</v>
      </c>
      <c r="D558" s="10" t="s">
        <v>1126</v>
      </c>
      <c r="E558" s="11" t="s">
        <v>26</v>
      </c>
      <c r="F558" s="28">
        <v>3.5807577702910569</v>
      </c>
      <c r="G558" s="53"/>
      <c r="H558" s="30">
        <v>3516</v>
      </c>
      <c r="I558" s="31">
        <f t="shared" si="16"/>
        <v>0</v>
      </c>
    </row>
    <row r="559" spans="1:9" ht="25.5" x14ac:dyDescent="0.2">
      <c r="A559" s="27" t="s">
        <v>22</v>
      </c>
      <c r="B559" s="9" t="s">
        <v>1127</v>
      </c>
      <c r="C559" s="6" t="s">
        <v>24</v>
      </c>
      <c r="D559" s="10" t="s">
        <v>1128</v>
      </c>
      <c r="E559" s="11" t="s">
        <v>26</v>
      </c>
      <c r="F559" s="28">
        <v>1.1566708948706508</v>
      </c>
      <c r="G559" s="53"/>
      <c r="H559" s="30">
        <v>3960</v>
      </c>
      <c r="I559" s="31">
        <f t="shared" si="16"/>
        <v>0</v>
      </c>
    </row>
    <row r="560" spans="1:9" ht="25.5" x14ac:dyDescent="0.2">
      <c r="A560" s="27" t="s">
        <v>22</v>
      </c>
      <c r="B560" s="9" t="s">
        <v>1129</v>
      </c>
      <c r="C560" s="6" t="s">
        <v>24</v>
      </c>
      <c r="D560" s="10" t="s">
        <v>1130</v>
      </c>
      <c r="E560" s="11" t="s">
        <v>26</v>
      </c>
      <c r="F560" s="28">
        <v>11.034396625706973</v>
      </c>
      <c r="G560" s="53"/>
      <c r="H560" s="30">
        <v>5508</v>
      </c>
      <c r="I560" s="31">
        <f t="shared" si="16"/>
        <v>0</v>
      </c>
    </row>
    <row r="561" spans="1:9" x14ac:dyDescent="0.2">
      <c r="A561" s="27" t="s">
        <v>22</v>
      </c>
      <c r="B561" s="9" t="s">
        <v>1131</v>
      </c>
      <c r="C561" s="6" t="s">
        <v>24</v>
      </c>
      <c r="D561" s="10" t="s">
        <v>1132</v>
      </c>
      <c r="E561" s="11" t="s">
        <v>205</v>
      </c>
      <c r="F561" s="28">
        <v>1.6611762851865728</v>
      </c>
      <c r="G561" s="53"/>
      <c r="H561" s="30">
        <v>150</v>
      </c>
      <c r="I561" s="31">
        <f t="shared" si="16"/>
        <v>0</v>
      </c>
    </row>
    <row r="562" spans="1:9" x14ac:dyDescent="0.2">
      <c r="A562" s="27" t="s">
        <v>22</v>
      </c>
      <c r="B562" s="9" t="s">
        <v>1134</v>
      </c>
      <c r="C562" s="6" t="s">
        <v>24</v>
      </c>
      <c r="D562" s="10" t="s">
        <v>1135</v>
      </c>
      <c r="E562" s="11" t="s">
        <v>205</v>
      </c>
      <c r="F562" s="28">
        <v>0.97736019713967881</v>
      </c>
      <c r="G562" s="53"/>
      <c r="H562" s="30">
        <v>133.19999999999999</v>
      </c>
      <c r="I562" s="31">
        <f t="shared" si="16"/>
        <v>0</v>
      </c>
    </row>
    <row r="563" spans="1:9" x14ac:dyDescent="0.2">
      <c r="A563" s="27" t="s">
        <v>22</v>
      </c>
      <c r="B563" s="9" t="s">
        <v>1136</v>
      </c>
      <c r="C563" s="6" t="s">
        <v>24</v>
      </c>
      <c r="D563" s="10" t="s">
        <v>1137</v>
      </c>
      <c r="E563" s="11" t="s">
        <v>205</v>
      </c>
      <c r="F563" s="28">
        <v>0.92287571399254043</v>
      </c>
      <c r="G563" s="53"/>
      <c r="H563" s="30">
        <v>150</v>
      </c>
      <c r="I563" s="31">
        <f t="shared" si="16"/>
        <v>0</v>
      </c>
    </row>
    <row r="564" spans="1:9" ht="12.75" customHeight="1" x14ac:dyDescent="0.2">
      <c r="A564" s="45" t="s">
        <v>22</v>
      </c>
      <c r="B564" s="35" t="s">
        <v>19</v>
      </c>
      <c r="C564" s="36"/>
      <c r="D564" s="37" t="s">
        <v>1139</v>
      </c>
      <c r="E564" s="36"/>
      <c r="F564" s="46">
        <v>0</v>
      </c>
      <c r="G564" s="57"/>
      <c r="H564" s="47"/>
      <c r="I564" s="26">
        <f>SUM(I565:I596)</f>
        <v>0</v>
      </c>
    </row>
    <row r="565" spans="1:9" ht="25.5" x14ac:dyDescent="0.2">
      <c r="A565" s="27" t="s">
        <v>22</v>
      </c>
      <c r="B565" s="9" t="s">
        <v>1140</v>
      </c>
      <c r="C565" s="6" t="s">
        <v>24</v>
      </c>
      <c r="D565" s="10" t="s">
        <v>1141</v>
      </c>
      <c r="E565" s="11" t="s">
        <v>205</v>
      </c>
      <c r="F565" s="28">
        <v>7.2599556167413173</v>
      </c>
      <c r="G565" s="53"/>
      <c r="H565" s="30">
        <v>474</v>
      </c>
      <c r="I565" s="31">
        <f t="shared" ref="I565:I596" si="17">F565*G565</f>
        <v>0</v>
      </c>
    </row>
    <row r="566" spans="1:9" ht="25.5" x14ac:dyDescent="0.2">
      <c r="A566" s="27" t="s">
        <v>22</v>
      </c>
      <c r="B566" s="9" t="s">
        <v>1143</v>
      </c>
      <c r="C566" s="6" t="s">
        <v>24</v>
      </c>
      <c r="D566" s="10" t="s">
        <v>1144</v>
      </c>
      <c r="E566" s="11" t="s">
        <v>129</v>
      </c>
      <c r="F566" s="28">
        <v>10.766883329912972</v>
      </c>
      <c r="G566" s="53"/>
      <c r="H566" s="30">
        <v>327.59999999999997</v>
      </c>
      <c r="I566" s="31">
        <f t="shared" si="17"/>
        <v>0</v>
      </c>
    </row>
    <row r="567" spans="1:9" ht="25.5" x14ac:dyDescent="0.2">
      <c r="A567" s="27" t="s">
        <v>22</v>
      </c>
      <c r="B567" s="9" t="s">
        <v>1146</v>
      </c>
      <c r="C567" s="6" t="s">
        <v>24</v>
      </c>
      <c r="D567" s="10" t="s">
        <v>1147</v>
      </c>
      <c r="E567" s="11" t="s">
        <v>205</v>
      </c>
      <c r="F567" s="28">
        <v>73.430144310006469</v>
      </c>
      <c r="G567" s="53"/>
      <c r="H567" s="30">
        <v>18</v>
      </c>
      <c r="I567" s="31">
        <f t="shared" si="17"/>
        <v>0</v>
      </c>
    </row>
    <row r="568" spans="1:9" ht="25.5" x14ac:dyDescent="0.2">
      <c r="A568" s="27" t="s">
        <v>22</v>
      </c>
      <c r="B568" s="9" t="s">
        <v>1149</v>
      </c>
      <c r="C568" s="6" t="s">
        <v>24</v>
      </c>
      <c r="D568" s="10" t="s">
        <v>1150</v>
      </c>
      <c r="E568" s="11" t="s">
        <v>205</v>
      </c>
      <c r="F568" s="28">
        <v>13.843135709888106</v>
      </c>
      <c r="G568" s="53"/>
      <c r="H568" s="30">
        <v>148.79999999999998</v>
      </c>
      <c r="I568" s="31">
        <f t="shared" si="17"/>
        <v>0</v>
      </c>
    </row>
    <row r="569" spans="1:9" ht="25.5" x14ac:dyDescent="0.2">
      <c r="A569" s="27" t="s">
        <v>22</v>
      </c>
      <c r="B569" s="9" t="s">
        <v>1151</v>
      </c>
      <c r="C569" s="6" t="s">
        <v>24</v>
      </c>
      <c r="D569" s="10" t="s">
        <v>1152</v>
      </c>
      <c r="E569" s="11" t="s">
        <v>205</v>
      </c>
      <c r="F569" s="28">
        <v>6.0694068242374053</v>
      </c>
      <c r="G569" s="53"/>
      <c r="H569" s="30">
        <v>159.6</v>
      </c>
      <c r="I569" s="31">
        <f t="shared" si="17"/>
        <v>0</v>
      </c>
    </row>
    <row r="570" spans="1:9" ht="25.5" x14ac:dyDescent="0.2">
      <c r="A570" s="27" t="s">
        <v>22</v>
      </c>
      <c r="B570" s="9" t="s">
        <v>1153</v>
      </c>
      <c r="C570" s="6" t="s">
        <v>24</v>
      </c>
      <c r="D570" s="10" t="s">
        <v>1154</v>
      </c>
      <c r="E570" s="11" t="s">
        <v>205</v>
      </c>
      <c r="F570" s="28">
        <v>1.5381261899875673</v>
      </c>
      <c r="G570" s="53"/>
      <c r="H570" s="30">
        <v>202.79999999999998</v>
      </c>
      <c r="I570" s="31">
        <f t="shared" si="17"/>
        <v>0</v>
      </c>
    </row>
    <row r="571" spans="1:9" ht="25.5" x14ac:dyDescent="0.2">
      <c r="A571" s="27" t="s">
        <v>22</v>
      </c>
      <c r="B571" s="9" t="s">
        <v>1155</v>
      </c>
      <c r="C571" s="6" t="s">
        <v>24</v>
      </c>
      <c r="D571" s="10" t="s">
        <v>1156</v>
      </c>
      <c r="E571" s="11" t="s">
        <v>205</v>
      </c>
      <c r="F571" s="28">
        <v>5.1213674330119172</v>
      </c>
      <c r="G571" s="53"/>
      <c r="H571" s="30">
        <v>46.8</v>
      </c>
      <c r="I571" s="31">
        <f t="shared" si="17"/>
        <v>0</v>
      </c>
    </row>
    <row r="572" spans="1:9" x14ac:dyDescent="0.2">
      <c r="A572" s="27" t="s">
        <v>22</v>
      </c>
      <c r="B572" s="9" t="s">
        <v>1157</v>
      </c>
      <c r="C572" s="6" t="s">
        <v>24</v>
      </c>
      <c r="D572" s="10" t="s">
        <v>1158</v>
      </c>
      <c r="E572" s="11" t="s">
        <v>205</v>
      </c>
      <c r="F572" s="28">
        <v>3.7530279035696643</v>
      </c>
      <c r="G572" s="53"/>
      <c r="H572" s="30">
        <v>13920</v>
      </c>
      <c r="I572" s="31">
        <f t="shared" si="17"/>
        <v>0</v>
      </c>
    </row>
    <row r="573" spans="1:9" x14ac:dyDescent="0.2">
      <c r="A573" s="27" t="s">
        <v>22</v>
      </c>
      <c r="B573" s="9" t="s">
        <v>1160</v>
      </c>
      <c r="C573" s="6" t="s">
        <v>24</v>
      </c>
      <c r="D573" s="10" t="s">
        <v>1161</v>
      </c>
      <c r="E573" s="11" t="s">
        <v>205</v>
      </c>
      <c r="F573" s="28">
        <v>2.9418541933904332</v>
      </c>
      <c r="G573" s="53"/>
      <c r="H573" s="30">
        <v>32040</v>
      </c>
      <c r="I573" s="31">
        <f t="shared" si="17"/>
        <v>0</v>
      </c>
    </row>
    <row r="574" spans="1:9" x14ac:dyDescent="0.2">
      <c r="A574" s="27" t="s">
        <v>22</v>
      </c>
      <c r="B574" s="9" t="s">
        <v>1162</v>
      </c>
      <c r="C574" s="6" t="s">
        <v>24</v>
      </c>
      <c r="D574" s="10" t="s">
        <v>1163</v>
      </c>
      <c r="E574" s="11" t="s">
        <v>26</v>
      </c>
      <c r="F574" s="28">
        <v>5.106578950758723E-2</v>
      </c>
      <c r="G574" s="53"/>
      <c r="H574" s="30">
        <v>399120</v>
      </c>
      <c r="I574" s="31">
        <f t="shared" si="17"/>
        <v>0</v>
      </c>
    </row>
    <row r="575" spans="1:9" ht="25.5" x14ac:dyDescent="0.2">
      <c r="A575" s="27" t="s">
        <v>22</v>
      </c>
      <c r="B575" s="9" t="s">
        <v>1165</v>
      </c>
      <c r="C575" s="6" t="s">
        <v>24</v>
      </c>
      <c r="D575" s="10" t="s">
        <v>1166</v>
      </c>
      <c r="E575" s="11" t="s">
        <v>205</v>
      </c>
      <c r="F575" s="28">
        <v>1.5381261899875673</v>
      </c>
      <c r="G575" s="53"/>
      <c r="H575" s="30">
        <v>3912</v>
      </c>
      <c r="I575" s="31">
        <f t="shared" si="17"/>
        <v>0</v>
      </c>
    </row>
    <row r="576" spans="1:9" ht="25.5" x14ac:dyDescent="0.2">
      <c r="A576" s="27" t="s">
        <v>22</v>
      </c>
      <c r="B576" s="9" t="s">
        <v>1168</v>
      </c>
      <c r="C576" s="6" t="s">
        <v>24</v>
      </c>
      <c r="D576" s="10" t="s">
        <v>1169</v>
      </c>
      <c r="E576" s="11" t="s">
        <v>205</v>
      </c>
      <c r="F576" s="28">
        <v>76.517529834065456</v>
      </c>
      <c r="G576" s="53"/>
      <c r="H576" s="30">
        <v>4260</v>
      </c>
      <c r="I576" s="31">
        <f t="shared" si="17"/>
        <v>0</v>
      </c>
    </row>
    <row r="577" spans="1:9" ht="25.5" x14ac:dyDescent="0.2">
      <c r="A577" s="27" t="s">
        <v>22</v>
      </c>
      <c r="B577" s="9" t="s">
        <v>1170</v>
      </c>
      <c r="C577" s="6" t="s">
        <v>24</v>
      </c>
      <c r="D577" s="10" t="s">
        <v>1171</v>
      </c>
      <c r="E577" s="11" t="s">
        <v>205</v>
      </c>
      <c r="F577" s="28">
        <v>4.6143785699627022</v>
      </c>
      <c r="G577" s="53"/>
      <c r="H577" s="30">
        <v>597.6</v>
      </c>
      <c r="I577" s="31">
        <f t="shared" si="17"/>
        <v>0</v>
      </c>
    </row>
    <row r="578" spans="1:9" ht="25.5" x14ac:dyDescent="0.2">
      <c r="A578" s="27" t="s">
        <v>22</v>
      </c>
      <c r="B578" s="9" t="s">
        <v>1173</v>
      </c>
      <c r="C578" s="6" t="s">
        <v>24</v>
      </c>
      <c r="D578" s="10" t="s">
        <v>1174</v>
      </c>
      <c r="E578" s="11" t="s">
        <v>205</v>
      </c>
      <c r="F578" s="28">
        <v>108.46865891792324</v>
      </c>
      <c r="G578" s="53"/>
      <c r="H578" s="30">
        <v>784.8</v>
      </c>
      <c r="I578" s="31">
        <f t="shared" si="17"/>
        <v>0</v>
      </c>
    </row>
    <row r="579" spans="1:9" x14ac:dyDescent="0.2">
      <c r="A579" s="27" t="s">
        <v>22</v>
      </c>
      <c r="B579" s="9" t="s">
        <v>1175</v>
      </c>
      <c r="C579" s="6" t="s">
        <v>24</v>
      </c>
      <c r="D579" s="10" t="s">
        <v>1176</v>
      </c>
      <c r="E579" s="11" t="s">
        <v>205</v>
      </c>
      <c r="F579" s="28">
        <v>79.674936641355984</v>
      </c>
      <c r="G579" s="53"/>
      <c r="H579" s="30">
        <v>211.2</v>
      </c>
      <c r="I579" s="31">
        <f t="shared" si="17"/>
        <v>0</v>
      </c>
    </row>
    <row r="580" spans="1:9" ht="25.5" x14ac:dyDescent="0.2">
      <c r="A580" s="27" t="s">
        <v>22</v>
      </c>
      <c r="B580" s="9" t="s">
        <v>1178</v>
      </c>
      <c r="C580" s="6" t="s">
        <v>24</v>
      </c>
      <c r="D580" s="10" t="s">
        <v>1179</v>
      </c>
      <c r="E580" s="11" t="s">
        <v>205</v>
      </c>
      <c r="F580" s="28">
        <v>7.6906309499378365</v>
      </c>
      <c r="G580" s="53"/>
      <c r="H580" s="30">
        <v>950.4</v>
      </c>
      <c r="I580" s="31">
        <f t="shared" si="17"/>
        <v>0</v>
      </c>
    </row>
    <row r="581" spans="1:9" ht="25.5" x14ac:dyDescent="0.2">
      <c r="A581" s="27" t="s">
        <v>22</v>
      </c>
      <c r="B581" s="9" t="s">
        <v>1181</v>
      </c>
      <c r="C581" s="6" t="s">
        <v>24</v>
      </c>
      <c r="D581" s="10" t="s">
        <v>1182</v>
      </c>
      <c r="E581" s="11" t="s">
        <v>205</v>
      </c>
      <c r="F581" s="28">
        <v>8.7365567591293818</v>
      </c>
      <c r="G581" s="53"/>
      <c r="H581" s="30">
        <v>1198.8</v>
      </c>
      <c r="I581" s="31">
        <f t="shared" si="17"/>
        <v>0</v>
      </c>
    </row>
    <row r="582" spans="1:9" x14ac:dyDescent="0.2">
      <c r="A582" s="27" t="s">
        <v>22</v>
      </c>
      <c r="B582" s="9" t="s">
        <v>1183</v>
      </c>
      <c r="C582" s="6" t="s">
        <v>24</v>
      </c>
      <c r="D582" s="10" t="s">
        <v>1184</v>
      </c>
      <c r="E582" s="11" t="s">
        <v>205</v>
      </c>
      <c r="F582" s="28">
        <v>2.1533766659825941</v>
      </c>
      <c r="G582" s="53"/>
      <c r="H582" s="30">
        <v>273.59999999999997</v>
      </c>
      <c r="I582" s="31">
        <f t="shared" si="17"/>
        <v>0</v>
      </c>
    </row>
    <row r="583" spans="1:9" ht="25.5" x14ac:dyDescent="0.2">
      <c r="A583" s="27" t="s">
        <v>22</v>
      </c>
      <c r="B583" s="9" t="s">
        <v>1186</v>
      </c>
      <c r="C583" s="6" t="s">
        <v>24</v>
      </c>
      <c r="D583" s="10" t="s">
        <v>1187</v>
      </c>
      <c r="E583" s="11" t="s">
        <v>129</v>
      </c>
      <c r="F583" s="28">
        <v>23.687143325808538</v>
      </c>
      <c r="G583" s="53"/>
      <c r="H583" s="30">
        <v>1992</v>
      </c>
      <c r="I583" s="31">
        <f t="shared" si="17"/>
        <v>0</v>
      </c>
    </row>
    <row r="584" spans="1:9" ht="25.5" x14ac:dyDescent="0.2">
      <c r="A584" s="27" t="s">
        <v>22</v>
      </c>
      <c r="B584" s="9" t="s">
        <v>1189</v>
      </c>
      <c r="C584" s="6" t="s">
        <v>24</v>
      </c>
      <c r="D584" s="10" t="s">
        <v>1190</v>
      </c>
      <c r="E584" s="11" t="s">
        <v>129</v>
      </c>
      <c r="F584" s="28">
        <v>3.9991280939676748</v>
      </c>
      <c r="G584" s="53"/>
      <c r="H584" s="30">
        <v>2472</v>
      </c>
      <c r="I584" s="31">
        <f t="shared" si="17"/>
        <v>0</v>
      </c>
    </row>
    <row r="585" spans="1:9" x14ac:dyDescent="0.2">
      <c r="A585" s="27" t="s">
        <v>22</v>
      </c>
      <c r="B585" s="9" t="s">
        <v>1192</v>
      </c>
      <c r="C585" s="6" t="s">
        <v>24</v>
      </c>
      <c r="D585" s="10" t="s">
        <v>1193</v>
      </c>
      <c r="E585" s="11" t="s">
        <v>522</v>
      </c>
      <c r="F585" s="28">
        <v>27.071020943781186</v>
      </c>
      <c r="G585" s="53"/>
      <c r="H585" s="30">
        <v>112.8</v>
      </c>
      <c r="I585" s="31">
        <f t="shared" si="17"/>
        <v>0</v>
      </c>
    </row>
    <row r="586" spans="1:9" x14ac:dyDescent="0.2">
      <c r="A586" s="27" t="s">
        <v>22</v>
      </c>
      <c r="B586" s="9" t="s">
        <v>1195</v>
      </c>
      <c r="C586" s="6" t="s">
        <v>24</v>
      </c>
      <c r="D586" s="10" t="s">
        <v>1196</v>
      </c>
      <c r="E586" s="11" t="s">
        <v>129</v>
      </c>
      <c r="F586" s="28">
        <v>39991.280939676748</v>
      </c>
      <c r="G586" s="53"/>
      <c r="H586" s="30">
        <v>2.52</v>
      </c>
      <c r="I586" s="31">
        <f t="shared" si="17"/>
        <v>0</v>
      </c>
    </row>
    <row r="587" spans="1:9" x14ac:dyDescent="0.2">
      <c r="A587" s="27" t="s">
        <v>22</v>
      </c>
      <c r="B587" s="9" t="s">
        <v>1198</v>
      </c>
      <c r="C587" s="6" t="s">
        <v>24</v>
      </c>
      <c r="D587" s="10" t="s">
        <v>1199</v>
      </c>
      <c r="E587" s="11" t="s">
        <v>129</v>
      </c>
      <c r="F587" s="28">
        <v>33408.10084652996</v>
      </c>
      <c r="G587" s="53"/>
      <c r="H587" s="30">
        <v>3.84</v>
      </c>
      <c r="I587" s="31">
        <f t="shared" si="17"/>
        <v>0</v>
      </c>
    </row>
    <row r="588" spans="1:9" x14ac:dyDescent="0.2">
      <c r="A588" s="27" t="s">
        <v>22</v>
      </c>
      <c r="B588" s="9" t="s">
        <v>1200</v>
      </c>
      <c r="C588" s="6" t="s">
        <v>24</v>
      </c>
      <c r="D588" s="10" t="s">
        <v>1201</v>
      </c>
      <c r="E588" s="11" t="s">
        <v>129</v>
      </c>
      <c r="F588" s="28">
        <v>15.246819075378989</v>
      </c>
      <c r="G588" s="53"/>
      <c r="H588" s="30">
        <v>16.919999999999998</v>
      </c>
      <c r="I588" s="31">
        <f t="shared" si="17"/>
        <v>0</v>
      </c>
    </row>
    <row r="589" spans="1:9" ht="12.75" customHeight="1" x14ac:dyDescent="0.2">
      <c r="A589" s="2" t="s">
        <v>20</v>
      </c>
      <c r="B589" s="9" t="s">
        <v>1202</v>
      </c>
      <c r="C589" s="6" t="s">
        <v>24</v>
      </c>
      <c r="D589" s="10" t="s">
        <v>1203</v>
      </c>
      <c r="E589" s="11" t="s">
        <v>129</v>
      </c>
      <c r="F589" s="28">
        <v>2.1841391897823454</v>
      </c>
      <c r="G589" s="56"/>
      <c r="H589" s="44">
        <v>168</v>
      </c>
      <c r="I589" s="31">
        <f t="shared" si="17"/>
        <v>0</v>
      </c>
    </row>
    <row r="590" spans="1:9" ht="25.5" x14ac:dyDescent="0.2">
      <c r="A590" s="27" t="s">
        <v>22</v>
      </c>
      <c r="B590" s="9" t="s">
        <v>1204</v>
      </c>
      <c r="C590" s="6" t="s">
        <v>24</v>
      </c>
      <c r="D590" s="10" t="s">
        <v>1205</v>
      </c>
      <c r="E590" s="11" t="s">
        <v>129</v>
      </c>
      <c r="F590" s="28">
        <v>10.956207809935801</v>
      </c>
      <c r="G590" s="53"/>
      <c r="H590" s="30">
        <v>412.8</v>
      </c>
      <c r="I590" s="31">
        <f t="shared" si="17"/>
        <v>0</v>
      </c>
    </row>
    <row r="591" spans="1:9" ht="25.5" x14ac:dyDescent="0.2">
      <c r="A591" s="27" t="s">
        <v>22</v>
      </c>
      <c r="B591" s="9" t="s">
        <v>1206</v>
      </c>
      <c r="C591" s="6" t="s">
        <v>24</v>
      </c>
      <c r="D591" s="10" t="s">
        <v>1207</v>
      </c>
      <c r="E591" s="11" t="s">
        <v>129</v>
      </c>
      <c r="F591" s="28">
        <v>7.0753804739428094</v>
      </c>
      <c r="G591" s="53"/>
      <c r="H591" s="30">
        <v>484.79999999999995</v>
      </c>
      <c r="I591" s="31">
        <f t="shared" si="17"/>
        <v>0</v>
      </c>
    </row>
    <row r="592" spans="1:9" x14ac:dyDescent="0.2">
      <c r="A592" s="27" t="s">
        <v>22</v>
      </c>
      <c r="B592" s="9" t="s">
        <v>1208</v>
      </c>
      <c r="C592" s="6" t="s">
        <v>24</v>
      </c>
      <c r="D592" s="10" t="s">
        <v>1209</v>
      </c>
      <c r="E592" s="11" t="s">
        <v>129</v>
      </c>
      <c r="F592" s="28">
        <v>4.6451410937624535</v>
      </c>
      <c r="G592" s="53"/>
      <c r="H592" s="30">
        <v>168</v>
      </c>
      <c r="I592" s="31">
        <f t="shared" si="17"/>
        <v>0</v>
      </c>
    </row>
    <row r="593" spans="1:9" ht="25.5" x14ac:dyDescent="0.2">
      <c r="A593" s="27" t="s">
        <v>22</v>
      </c>
      <c r="B593" s="9" t="s">
        <v>1210</v>
      </c>
      <c r="C593" s="6" t="s">
        <v>24</v>
      </c>
      <c r="D593" s="10" t="s">
        <v>1211</v>
      </c>
      <c r="E593" s="11" t="s">
        <v>129</v>
      </c>
      <c r="F593" s="28">
        <v>73.937298913616701</v>
      </c>
      <c r="G593" s="53"/>
      <c r="H593" s="30">
        <v>412.8</v>
      </c>
      <c r="I593" s="31">
        <f t="shared" si="17"/>
        <v>0</v>
      </c>
    </row>
    <row r="594" spans="1:9" ht="25.5" x14ac:dyDescent="0.2">
      <c r="A594" s="27" t="s">
        <v>22</v>
      </c>
      <c r="B594" s="9" t="s">
        <v>1212</v>
      </c>
      <c r="C594" s="6" t="s">
        <v>24</v>
      </c>
      <c r="D594" s="10" t="s">
        <v>1213</v>
      </c>
      <c r="E594" s="11" t="s">
        <v>129</v>
      </c>
      <c r="F594" s="28">
        <v>83.075616756872705</v>
      </c>
      <c r="G594" s="53"/>
      <c r="H594" s="30">
        <v>484.79999999999995</v>
      </c>
      <c r="I594" s="31">
        <f t="shared" si="17"/>
        <v>0</v>
      </c>
    </row>
    <row r="595" spans="1:9" ht="25.5" x14ac:dyDescent="0.2">
      <c r="A595" s="27" t="s">
        <v>22</v>
      </c>
      <c r="B595" s="9" t="s">
        <v>1214</v>
      </c>
      <c r="C595" s="6" t="s">
        <v>24</v>
      </c>
      <c r="D595" s="10" t="s">
        <v>1215</v>
      </c>
      <c r="E595" s="11" t="s">
        <v>129</v>
      </c>
      <c r="F595" s="28">
        <v>60.596332222660088</v>
      </c>
      <c r="G595" s="53"/>
      <c r="H595" s="30">
        <v>484.79999999999995</v>
      </c>
      <c r="I595" s="31">
        <f t="shared" si="17"/>
        <v>0</v>
      </c>
    </row>
    <row r="596" spans="1:9" ht="25.5" x14ac:dyDescent="0.2">
      <c r="A596" s="27" t="s">
        <v>22</v>
      </c>
      <c r="B596" s="9" t="s">
        <v>1216</v>
      </c>
      <c r="C596" s="6" t="s">
        <v>24</v>
      </c>
      <c r="D596" s="10" t="s">
        <v>1217</v>
      </c>
      <c r="E596" s="11" t="s">
        <v>129</v>
      </c>
      <c r="F596" s="28">
        <v>2.0720036179361192</v>
      </c>
      <c r="G596" s="53"/>
      <c r="H596" s="30">
        <v>484.79999999999995</v>
      </c>
      <c r="I596" s="31">
        <f t="shared" si="17"/>
        <v>0</v>
      </c>
    </row>
    <row r="597" spans="1:9" ht="12.75" customHeight="1" x14ac:dyDescent="0.2">
      <c r="A597" s="27" t="s">
        <v>22</v>
      </c>
      <c r="B597" s="35" t="s">
        <v>242</v>
      </c>
      <c r="C597" s="36"/>
      <c r="D597" s="37" t="s">
        <v>1218</v>
      </c>
      <c r="E597" s="36"/>
      <c r="F597" s="46">
        <v>0</v>
      </c>
      <c r="G597" s="57"/>
      <c r="H597" s="47"/>
      <c r="I597" s="26">
        <f>SUM(I598:I739)</f>
        <v>0</v>
      </c>
    </row>
    <row r="598" spans="1:9" ht="25.5" x14ac:dyDescent="0.2">
      <c r="A598" s="27" t="s">
        <v>22</v>
      </c>
      <c r="B598" s="9" t="s">
        <v>1219</v>
      </c>
      <c r="C598" s="6" t="s">
        <v>24</v>
      </c>
      <c r="D598" s="10" t="s">
        <v>1220</v>
      </c>
      <c r="E598" s="11" t="s">
        <v>205</v>
      </c>
      <c r="F598" s="28">
        <v>22.210542183420472</v>
      </c>
      <c r="G598" s="53"/>
      <c r="H598" s="30">
        <v>1584</v>
      </c>
      <c r="I598" s="31">
        <f t="shared" ref="I598:I661" si="18">F598*G598</f>
        <v>0</v>
      </c>
    </row>
    <row r="599" spans="1:9" ht="25.5" x14ac:dyDescent="0.2">
      <c r="A599" s="27" t="s">
        <v>22</v>
      </c>
      <c r="B599" s="9" t="s">
        <v>1222</v>
      </c>
      <c r="C599" s="6" t="s">
        <v>24</v>
      </c>
      <c r="D599" s="10" t="s">
        <v>1223</v>
      </c>
      <c r="E599" s="11" t="s">
        <v>205</v>
      </c>
      <c r="F599" s="28">
        <v>14.581436281082137</v>
      </c>
      <c r="G599" s="53"/>
      <c r="H599" s="30">
        <v>213.6</v>
      </c>
      <c r="I599" s="31">
        <f t="shared" si="18"/>
        <v>0</v>
      </c>
    </row>
    <row r="600" spans="1:9" ht="25.5" x14ac:dyDescent="0.2">
      <c r="A600" s="27" t="s">
        <v>22</v>
      </c>
      <c r="B600" s="9" t="s">
        <v>1225</v>
      </c>
      <c r="C600" s="6" t="s">
        <v>24</v>
      </c>
      <c r="D600" s="10" t="s">
        <v>1226</v>
      </c>
      <c r="E600" s="11" t="s">
        <v>205</v>
      </c>
      <c r="F600" s="28">
        <v>14.64296132868164</v>
      </c>
      <c r="G600" s="53"/>
      <c r="H600" s="30">
        <v>260.39999999999998</v>
      </c>
      <c r="I600" s="31">
        <f t="shared" si="18"/>
        <v>0</v>
      </c>
    </row>
    <row r="601" spans="1:9" ht="25.5" x14ac:dyDescent="0.2">
      <c r="A601" s="27" t="s">
        <v>22</v>
      </c>
      <c r="B601" s="9" t="s">
        <v>1228</v>
      </c>
      <c r="C601" s="6" t="s">
        <v>24</v>
      </c>
      <c r="D601" s="10" t="s">
        <v>1229</v>
      </c>
      <c r="E601" s="11" t="s">
        <v>205</v>
      </c>
      <c r="F601" s="28">
        <v>36.435988149367226</v>
      </c>
      <c r="G601" s="53"/>
      <c r="H601" s="30">
        <v>3468</v>
      </c>
      <c r="I601" s="31">
        <f t="shared" si="18"/>
        <v>0</v>
      </c>
    </row>
    <row r="602" spans="1:9" ht="25.5" x14ac:dyDescent="0.2">
      <c r="A602" s="27" t="s">
        <v>22</v>
      </c>
      <c r="B602" s="9" t="s">
        <v>1230</v>
      </c>
      <c r="C602" s="6" t="s">
        <v>24</v>
      </c>
      <c r="D602" s="10" t="s">
        <v>1231</v>
      </c>
      <c r="E602" s="11" t="s">
        <v>205</v>
      </c>
      <c r="F602" s="28">
        <v>6.1525047599502694</v>
      </c>
      <c r="G602" s="53"/>
      <c r="H602" s="30">
        <v>213.6</v>
      </c>
      <c r="I602" s="31">
        <f t="shared" si="18"/>
        <v>0</v>
      </c>
    </row>
    <row r="603" spans="1:9" ht="25.5" x14ac:dyDescent="0.2">
      <c r="A603" s="27" t="s">
        <v>22</v>
      </c>
      <c r="B603" s="9" t="s">
        <v>1232</v>
      </c>
      <c r="C603" s="6" t="s">
        <v>24</v>
      </c>
      <c r="D603" s="10" t="s">
        <v>1233</v>
      </c>
      <c r="E603" s="11" t="s">
        <v>205</v>
      </c>
      <c r="F603" s="28">
        <v>4.9220038079602153</v>
      </c>
      <c r="G603" s="53"/>
      <c r="H603" s="30">
        <v>260.39999999999998</v>
      </c>
      <c r="I603" s="31">
        <f t="shared" si="18"/>
        <v>0</v>
      </c>
    </row>
    <row r="604" spans="1:9" ht="25.5" x14ac:dyDescent="0.2">
      <c r="A604" s="27" t="s">
        <v>22</v>
      </c>
      <c r="B604" s="9" t="s">
        <v>1234</v>
      </c>
      <c r="C604" s="6" t="s">
        <v>24</v>
      </c>
      <c r="D604" s="10" t="s">
        <v>1235</v>
      </c>
      <c r="E604" s="11" t="s">
        <v>205</v>
      </c>
      <c r="F604" s="28">
        <v>18.519039327450312</v>
      </c>
      <c r="G604" s="53"/>
      <c r="H604" s="30">
        <v>2460</v>
      </c>
      <c r="I604" s="31">
        <f t="shared" si="18"/>
        <v>0</v>
      </c>
    </row>
    <row r="605" spans="1:9" ht="25.5" x14ac:dyDescent="0.2">
      <c r="A605" s="27" t="s">
        <v>22</v>
      </c>
      <c r="B605" s="9" t="s">
        <v>1237</v>
      </c>
      <c r="C605" s="6" t="s">
        <v>24</v>
      </c>
      <c r="D605" s="10" t="s">
        <v>1238</v>
      </c>
      <c r="E605" s="11" t="s">
        <v>205</v>
      </c>
      <c r="F605" s="28">
        <v>9.3631106885981232</v>
      </c>
      <c r="G605" s="53"/>
      <c r="H605" s="30">
        <v>235.2</v>
      </c>
      <c r="I605" s="31">
        <f t="shared" si="18"/>
        <v>0</v>
      </c>
    </row>
    <row r="606" spans="1:9" ht="25.5" x14ac:dyDescent="0.2">
      <c r="A606" s="27" t="s">
        <v>22</v>
      </c>
      <c r="B606" s="9" t="s">
        <v>1239</v>
      </c>
      <c r="C606" s="6" t="s">
        <v>24</v>
      </c>
      <c r="D606" s="10" t="s">
        <v>1240</v>
      </c>
      <c r="E606" s="11" t="s">
        <v>205</v>
      </c>
      <c r="F606" s="28">
        <v>14.581436281082137</v>
      </c>
      <c r="G606" s="53"/>
      <c r="H606" s="30">
        <v>278.39999999999998</v>
      </c>
      <c r="I606" s="31">
        <f t="shared" si="18"/>
        <v>0</v>
      </c>
    </row>
    <row r="607" spans="1:9" ht="25.5" x14ac:dyDescent="0.2">
      <c r="A607" s="27" t="s">
        <v>22</v>
      </c>
      <c r="B607" s="9" t="s">
        <v>1241</v>
      </c>
      <c r="C607" s="6" t="s">
        <v>24</v>
      </c>
      <c r="D607" s="10" t="s">
        <v>1242</v>
      </c>
      <c r="E607" s="11" t="s">
        <v>205</v>
      </c>
      <c r="F607" s="28">
        <v>9.2902821875249071</v>
      </c>
      <c r="G607" s="53"/>
      <c r="H607" s="30">
        <v>5436</v>
      </c>
      <c r="I607" s="31">
        <f t="shared" si="18"/>
        <v>0</v>
      </c>
    </row>
    <row r="608" spans="1:9" ht="25.5" x14ac:dyDescent="0.2">
      <c r="A608" s="27" t="s">
        <v>22</v>
      </c>
      <c r="B608" s="9" t="s">
        <v>1243</v>
      </c>
      <c r="C608" s="6" t="s">
        <v>24</v>
      </c>
      <c r="D608" s="10" t="s">
        <v>1244</v>
      </c>
      <c r="E608" s="11" t="s">
        <v>205</v>
      </c>
      <c r="F608" s="28">
        <v>5.3895941697164353</v>
      </c>
      <c r="G608" s="53"/>
      <c r="H608" s="30">
        <v>235.2</v>
      </c>
      <c r="I608" s="31">
        <f t="shared" si="18"/>
        <v>0</v>
      </c>
    </row>
    <row r="609" spans="1:9" ht="25.5" x14ac:dyDescent="0.2">
      <c r="A609" s="27" t="s">
        <v>22</v>
      </c>
      <c r="B609" s="9" t="s">
        <v>1245</v>
      </c>
      <c r="C609" s="6" t="s">
        <v>24</v>
      </c>
      <c r="D609" s="10" t="s">
        <v>1246</v>
      </c>
      <c r="E609" s="11" t="s">
        <v>205</v>
      </c>
      <c r="F609" s="28">
        <v>8.059781235534853</v>
      </c>
      <c r="G609" s="53"/>
      <c r="H609" s="30">
        <v>278.39999999999998</v>
      </c>
      <c r="I609" s="31">
        <f t="shared" si="18"/>
        <v>0</v>
      </c>
    </row>
    <row r="610" spans="1:9" ht="25.5" x14ac:dyDescent="0.2">
      <c r="A610" s="27" t="s">
        <v>22</v>
      </c>
      <c r="B610" s="9" t="s">
        <v>1247</v>
      </c>
      <c r="C610" s="6" t="s">
        <v>24</v>
      </c>
      <c r="D610" s="10" t="s">
        <v>1248</v>
      </c>
      <c r="E610" s="11" t="s">
        <v>205</v>
      </c>
      <c r="F610" s="28">
        <v>380.10174406972766</v>
      </c>
      <c r="G610" s="53"/>
      <c r="H610" s="30">
        <v>1572</v>
      </c>
      <c r="I610" s="31">
        <f t="shared" si="18"/>
        <v>0</v>
      </c>
    </row>
    <row r="611" spans="1:9" ht="25.5" x14ac:dyDescent="0.2">
      <c r="A611" s="27" t="s">
        <v>22</v>
      </c>
      <c r="B611" s="9" t="s">
        <v>1250</v>
      </c>
      <c r="C611" s="6" t="s">
        <v>24</v>
      </c>
      <c r="D611" s="10" t="s">
        <v>1251</v>
      </c>
      <c r="E611" s="11" t="s">
        <v>205</v>
      </c>
      <c r="F611" s="28">
        <v>87.620341673572213</v>
      </c>
      <c r="G611" s="53"/>
      <c r="H611" s="30">
        <v>270</v>
      </c>
      <c r="I611" s="31">
        <f t="shared" si="18"/>
        <v>0</v>
      </c>
    </row>
    <row r="612" spans="1:9" ht="25.5" x14ac:dyDescent="0.2">
      <c r="A612" s="27" t="s">
        <v>22</v>
      </c>
      <c r="B612" s="9" t="s">
        <v>1252</v>
      </c>
      <c r="C612" s="6" t="s">
        <v>24</v>
      </c>
      <c r="D612" s="10" t="s">
        <v>1253</v>
      </c>
      <c r="E612" s="11" t="s">
        <v>205</v>
      </c>
      <c r="F612" s="28">
        <v>136.15493033769945</v>
      </c>
      <c r="G612" s="53"/>
      <c r="H612" s="30">
        <v>314.39999999999998</v>
      </c>
      <c r="I612" s="31">
        <f t="shared" si="18"/>
        <v>0</v>
      </c>
    </row>
    <row r="613" spans="1:9" ht="25.5" x14ac:dyDescent="0.2">
      <c r="A613" s="27" t="s">
        <v>22</v>
      </c>
      <c r="B613" s="9" t="s">
        <v>1254</v>
      </c>
      <c r="C613" s="6" t="s">
        <v>24</v>
      </c>
      <c r="D613" s="10" t="s">
        <v>1255</v>
      </c>
      <c r="E613" s="11" t="s">
        <v>205</v>
      </c>
      <c r="F613" s="28">
        <v>10.151632853917944</v>
      </c>
      <c r="G613" s="53"/>
      <c r="H613" s="30">
        <v>1752</v>
      </c>
      <c r="I613" s="31">
        <f t="shared" si="18"/>
        <v>0</v>
      </c>
    </row>
    <row r="614" spans="1:9" ht="25.5" x14ac:dyDescent="0.2">
      <c r="A614" s="27" t="s">
        <v>22</v>
      </c>
      <c r="B614" s="9" t="s">
        <v>1256</v>
      </c>
      <c r="C614" s="6" t="s">
        <v>24</v>
      </c>
      <c r="D614" s="10" t="s">
        <v>1257</v>
      </c>
      <c r="E614" s="11" t="s">
        <v>205</v>
      </c>
      <c r="F614" s="28">
        <v>3.5069277131716534</v>
      </c>
      <c r="G614" s="53"/>
      <c r="H614" s="30">
        <v>270</v>
      </c>
      <c r="I614" s="31">
        <f t="shared" si="18"/>
        <v>0</v>
      </c>
    </row>
    <row r="615" spans="1:9" ht="25.5" x14ac:dyDescent="0.2">
      <c r="A615" s="27" t="s">
        <v>22</v>
      </c>
      <c r="B615" s="9" t="s">
        <v>1258</v>
      </c>
      <c r="C615" s="6" t="s">
        <v>24</v>
      </c>
      <c r="D615" s="10" t="s">
        <v>1259</v>
      </c>
      <c r="E615" s="11" t="s">
        <v>205</v>
      </c>
      <c r="F615" s="28">
        <v>4.6143785699627022</v>
      </c>
      <c r="G615" s="53"/>
      <c r="H615" s="30">
        <v>314.39999999999998</v>
      </c>
      <c r="I615" s="31">
        <f t="shared" si="18"/>
        <v>0</v>
      </c>
    </row>
    <row r="616" spans="1:9" ht="25.5" x14ac:dyDescent="0.2">
      <c r="A616" s="27" t="s">
        <v>22</v>
      </c>
      <c r="B616" s="9" t="s">
        <v>1260</v>
      </c>
      <c r="C616" s="6" t="s">
        <v>24</v>
      </c>
      <c r="D616" s="10" t="s">
        <v>1261</v>
      </c>
      <c r="E616" s="11" t="s">
        <v>205</v>
      </c>
      <c r="F616" s="28">
        <v>14.827536471480149</v>
      </c>
      <c r="G616" s="53"/>
      <c r="H616" s="30">
        <v>2904</v>
      </c>
      <c r="I616" s="31">
        <f t="shared" si="18"/>
        <v>0</v>
      </c>
    </row>
    <row r="617" spans="1:9" ht="25.5" x14ac:dyDescent="0.2">
      <c r="A617" s="27" t="s">
        <v>22</v>
      </c>
      <c r="B617" s="9" t="s">
        <v>1262</v>
      </c>
      <c r="C617" s="6" t="s">
        <v>24</v>
      </c>
      <c r="D617" s="10" t="s">
        <v>1263</v>
      </c>
      <c r="E617" s="11" t="s">
        <v>205</v>
      </c>
      <c r="F617" s="28">
        <v>3.6299778083706586</v>
      </c>
      <c r="G617" s="53"/>
      <c r="H617" s="30">
        <v>325.2</v>
      </c>
      <c r="I617" s="31">
        <f t="shared" si="18"/>
        <v>0</v>
      </c>
    </row>
    <row r="618" spans="1:9" ht="25.5" x14ac:dyDescent="0.2">
      <c r="A618" s="27" t="s">
        <v>22</v>
      </c>
      <c r="B618" s="9" t="s">
        <v>1264</v>
      </c>
      <c r="C618" s="6" t="s">
        <v>24</v>
      </c>
      <c r="D618" s="10" t="s">
        <v>1265</v>
      </c>
      <c r="E618" s="11" t="s">
        <v>205</v>
      </c>
      <c r="F618" s="28">
        <v>15.996512375870699</v>
      </c>
      <c r="G618" s="53"/>
      <c r="H618" s="30">
        <v>372</v>
      </c>
      <c r="I618" s="31">
        <f t="shared" si="18"/>
        <v>0</v>
      </c>
    </row>
    <row r="619" spans="1:9" ht="25.5" x14ac:dyDescent="0.2">
      <c r="A619" s="27" t="s">
        <v>22</v>
      </c>
      <c r="B619" s="9" t="s">
        <v>1266</v>
      </c>
      <c r="C619" s="6" t="s">
        <v>24</v>
      </c>
      <c r="D619" s="10" t="s">
        <v>1267</v>
      </c>
      <c r="E619" s="11" t="s">
        <v>205</v>
      </c>
      <c r="F619" s="28">
        <v>1.1826058385390112</v>
      </c>
      <c r="G619" s="53"/>
      <c r="H619" s="30">
        <v>6480</v>
      </c>
      <c r="I619" s="31">
        <f t="shared" si="18"/>
        <v>0</v>
      </c>
    </row>
    <row r="620" spans="1:9" ht="25.5" x14ac:dyDescent="0.2">
      <c r="A620" s="27" t="s">
        <v>22</v>
      </c>
      <c r="B620" s="9" t="s">
        <v>1268</v>
      </c>
      <c r="C620" s="6" t="s">
        <v>24</v>
      </c>
      <c r="D620" s="10" t="s">
        <v>1269</v>
      </c>
      <c r="E620" s="11" t="s">
        <v>205</v>
      </c>
      <c r="F620" s="28">
        <v>1.2305009519900538</v>
      </c>
      <c r="G620" s="53"/>
      <c r="H620" s="30">
        <v>325.2</v>
      </c>
      <c r="I620" s="31">
        <f t="shared" si="18"/>
        <v>0</v>
      </c>
    </row>
    <row r="621" spans="1:9" ht="25.5" x14ac:dyDescent="0.2">
      <c r="A621" s="27" t="s">
        <v>22</v>
      </c>
      <c r="B621" s="9" t="s">
        <v>1270</v>
      </c>
      <c r="C621" s="6" t="s">
        <v>24</v>
      </c>
      <c r="D621" s="10" t="s">
        <v>1271</v>
      </c>
      <c r="E621" s="11" t="s">
        <v>205</v>
      </c>
      <c r="F621" s="28">
        <v>0.79982561879353498</v>
      </c>
      <c r="G621" s="53"/>
      <c r="H621" s="30">
        <v>372</v>
      </c>
      <c r="I621" s="31">
        <f t="shared" si="18"/>
        <v>0</v>
      </c>
    </row>
    <row r="622" spans="1:9" ht="25.5" x14ac:dyDescent="0.2">
      <c r="A622" s="27" t="s">
        <v>22</v>
      </c>
      <c r="B622" s="9" t="s">
        <v>1272</v>
      </c>
      <c r="C622" s="6" t="s">
        <v>24</v>
      </c>
      <c r="D622" s="10" t="s">
        <v>1273</v>
      </c>
      <c r="E622" s="11" t="s">
        <v>205</v>
      </c>
      <c r="F622" s="28">
        <v>3.0762523799751347</v>
      </c>
      <c r="G622" s="53"/>
      <c r="H622" s="30">
        <v>6576</v>
      </c>
      <c r="I622" s="31">
        <f t="shared" si="18"/>
        <v>0</v>
      </c>
    </row>
    <row r="623" spans="1:9" ht="25.5" x14ac:dyDescent="0.2">
      <c r="A623" s="27" t="s">
        <v>22</v>
      </c>
      <c r="B623" s="9" t="s">
        <v>1275</v>
      </c>
      <c r="C623" s="6" t="s">
        <v>24</v>
      </c>
      <c r="D623" s="10" t="s">
        <v>1276</v>
      </c>
      <c r="E623" s="11" t="s">
        <v>205</v>
      </c>
      <c r="F623" s="28">
        <v>1.9688015231840861</v>
      </c>
      <c r="G623" s="53"/>
      <c r="H623" s="30">
        <v>474</v>
      </c>
      <c r="I623" s="31">
        <f t="shared" si="18"/>
        <v>0</v>
      </c>
    </row>
    <row r="624" spans="1:9" ht="25.5" x14ac:dyDescent="0.2">
      <c r="A624" s="27" t="s">
        <v>22</v>
      </c>
      <c r="B624" s="9" t="s">
        <v>1277</v>
      </c>
      <c r="C624" s="6" t="s">
        <v>24</v>
      </c>
      <c r="D624" s="10" t="s">
        <v>1278</v>
      </c>
      <c r="E624" s="11" t="s">
        <v>205</v>
      </c>
      <c r="F624" s="28">
        <v>1.2920259995895564</v>
      </c>
      <c r="G624" s="53"/>
      <c r="H624" s="30">
        <v>519.6</v>
      </c>
      <c r="I624" s="31">
        <f t="shared" si="18"/>
        <v>0</v>
      </c>
    </row>
    <row r="625" spans="1:9" ht="25.5" x14ac:dyDescent="0.2">
      <c r="A625" s="27" t="s">
        <v>22</v>
      </c>
      <c r="B625" s="9" t="s">
        <v>1279</v>
      </c>
      <c r="C625" s="6" t="s">
        <v>24</v>
      </c>
      <c r="D625" s="10" t="s">
        <v>1280</v>
      </c>
      <c r="E625" s="11" t="s">
        <v>205</v>
      </c>
      <c r="F625" s="28">
        <v>15.381261899875673</v>
      </c>
      <c r="G625" s="53"/>
      <c r="H625" s="30">
        <v>7368</v>
      </c>
      <c r="I625" s="31">
        <f t="shared" si="18"/>
        <v>0</v>
      </c>
    </row>
    <row r="626" spans="1:9" ht="25.5" x14ac:dyDescent="0.2">
      <c r="A626" s="27" t="s">
        <v>22</v>
      </c>
      <c r="B626" s="9" t="s">
        <v>1281</v>
      </c>
      <c r="C626" s="6" t="s">
        <v>24</v>
      </c>
      <c r="D626" s="10" t="s">
        <v>1282</v>
      </c>
      <c r="E626" s="11" t="s">
        <v>205</v>
      </c>
      <c r="F626" s="28">
        <v>7.9982561879353495</v>
      </c>
      <c r="G626" s="53"/>
      <c r="H626" s="30">
        <v>519.6</v>
      </c>
      <c r="I626" s="31">
        <f t="shared" si="18"/>
        <v>0</v>
      </c>
    </row>
    <row r="627" spans="1:9" ht="25.5" x14ac:dyDescent="0.2">
      <c r="A627" s="27" t="s">
        <v>22</v>
      </c>
      <c r="B627" s="9" t="s">
        <v>1283</v>
      </c>
      <c r="C627" s="6" t="s">
        <v>24</v>
      </c>
      <c r="D627" s="10" t="s">
        <v>1284</v>
      </c>
      <c r="E627" s="11" t="s">
        <v>94</v>
      </c>
      <c r="F627" s="28">
        <v>335</v>
      </c>
      <c r="G627" s="53"/>
      <c r="H627" s="30">
        <v>523.19999999999993</v>
      </c>
      <c r="I627" s="31">
        <f t="shared" si="18"/>
        <v>0</v>
      </c>
    </row>
    <row r="628" spans="1:9" ht="25.5" x14ac:dyDescent="0.2">
      <c r="A628" s="27" t="s">
        <v>22</v>
      </c>
      <c r="B628" s="9" t="s">
        <v>1286</v>
      </c>
      <c r="C628" s="6" t="s">
        <v>24</v>
      </c>
      <c r="D628" s="10" t="s">
        <v>1287</v>
      </c>
      <c r="E628" s="11" t="s">
        <v>94</v>
      </c>
      <c r="F628" s="28">
        <v>75</v>
      </c>
      <c r="G628" s="53"/>
      <c r="H628" s="30">
        <v>409.2</v>
      </c>
      <c r="I628" s="31">
        <f t="shared" si="18"/>
        <v>0</v>
      </c>
    </row>
    <row r="629" spans="1:9" ht="25.5" x14ac:dyDescent="0.2">
      <c r="A629" s="27" t="s">
        <v>22</v>
      </c>
      <c r="B629" s="9" t="s">
        <v>1289</v>
      </c>
      <c r="C629" s="6" t="s">
        <v>24</v>
      </c>
      <c r="D629" s="10" t="s">
        <v>1290</v>
      </c>
      <c r="E629" s="11" t="s">
        <v>94</v>
      </c>
      <c r="F629" s="28">
        <v>33</v>
      </c>
      <c r="G629" s="53"/>
      <c r="H629" s="30">
        <v>224.4</v>
      </c>
      <c r="I629" s="31">
        <f t="shared" si="18"/>
        <v>0</v>
      </c>
    </row>
    <row r="630" spans="1:9" ht="25.5" x14ac:dyDescent="0.2">
      <c r="A630" s="27" t="s">
        <v>22</v>
      </c>
      <c r="B630" s="9" t="s">
        <v>1292</v>
      </c>
      <c r="C630" s="6" t="s">
        <v>24</v>
      </c>
      <c r="D630" s="10" t="s">
        <v>1293</v>
      </c>
      <c r="E630" s="11" t="s">
        <v>94</v>
      </c>
      <c r="F630" s="28">
        <v>11</v>
      </c>
      <c r="G630" s="53"/>
      <c r="H630" s="30">
        <v>393.59999999999997</v>
      </c>
      <c r="I630" s="31">
        <f t="shared" si="18"/>
        <v>0</v>
      </c>
    </row>
    <row r="631" spans="1:9" x14ac:dyDescent="0.2">
      <c r="A631" s="27" t="s">
        <v>22</v>
      </c>
      <c r="B631" s="9" t="s">
        <v>1294</v>
      </c>
      <c r="C631" s="6" t="s">
        <v>24</v>
      </c>
      <c r="D631" s="10" t="s">
        <v>1295</v>
      </c>
      <c r="E631" s="11" t="s">
        <v>94</v>
      </c>
      <c r="F631" s="28">
        <v>14</v>
      </c>
      <c r="G631" s="53"/>
      <c r="H631" s="30">
        <v>625.19999999999993</v>
      </c>
      <c r="I631" s="31">
        <f t="shared" si="18"/>
        <v>0</v>
      </c>
    </row>
    <row r="632" spans="1:9" x14ac:dyDescent="0.2">
      <c r="A632" s="27" t="s">
        <v>22</v>
      </c>
      <c r="B632" s="9" t="s">
        <v>1297</v>
      </c>
      <c r="C632" s="6" t="s">
        <v>24</v>
      </c>
      <c r="D632" s="10" t="s">
        <v>1298</v>
      </c>
      <c r="E632" s="11" t="s">
        <v>94</v>
      </c>
      <c r="F632" s="28">
        <v>58</v>
      </c>
      <c r="G632" s="53"/>
      <c r="H632" s="30">
        <v>352.8</v>
      </c>
      <c r="I632" s="31">
        <f t="shared" si="18"/>
        <v>0</v>
      </c>
    </row>
    <row r="633" spans="1:9" x14ac:dyDescent="0.2">
      <c r="A633" s="27" t="s">
        <v>22</v>
      </c>
      <c r="B633" s="9" t="s">
        <v>1300</v>
      </c>
      <c r="C633" s="6" t="s">
        <v>24</v>
      </c>
      <c r="D633" s="10" t="s">
        <v>1301</v>
      </c>
      <c r="E633" s="11" t="s">
        <v>94</v>
      </c>
      <c r="F633" s="28">
        <v>1</v>
      </c>
      <c r="G633" s="53"/>
      <c r="H633" s="30">
        <v>21120</v>
      </c>
      <c r="I633" s="31">
        <f t="shared" si="18"/>
        <v>0</v>
      </c>
    </row>
    <row r="634" spans="1:9" x14ac:dyDescent="0.2">
      <c r="A634" s="27" t="s">
        <v>22</v>
      </c>
      <c r="B634" s="9" t="s">
        <v>1303</v>
      </c>
      <c r="C634" s="6" t="s">
        <v>24</v>
      </c>
      <c r="D634" s="10" t="s">
        <v>1304</v>
      </c>
      <c r="E634" s="11" t="s">
        <v>94</v>
      </c>
      <c r="F634" s="28">
        <v>10</v>
      </c>
      <c r="G634" s="53"/>
      <c r="H634" s="30">
        <v>2376</v>
      </c>
      <c r="I634" s="31">
        <f t="shared" si="18"/>
        <v>0</v>
      </c>
    </row>
    <row r="635" spans="1:9" x14ac:dyDescent="0.2">
      <c r="A635" s="27" t="s">
        <v>22</v>
      </c>
      <c r="B635" s="9" t="s">
        <v>1306</v>
      </c>
      <c r="C635" s="6" t="s">
        <v>24</v>
      </c>
      <c r="D635" s="10" t="s">
        <v>1307</v>
      </c>
      <c r="E635" s="11" t="s">
        <v>94</v>
      </c>
      <c r="F635" s="28">
        <v>4</v>
      </c>
      <c r="G635" s="53"/>
      <c r="H635" s="30">
        <v>1644</v>
      </c>
      <c r="I635" s="31">
        <f t="shared" si="18"/>
        <v>0</v>
      </c>
    </row>
    <row r="636" spans="1:9" ht="25.5" x14ac:dyDescent="0.2">
      <c r="A636" s="27" t="s">
        <v>22</v>
      </c>
      <c r="B636" s="9" t="s">
        <v>1309</v>
      </c>
      <c r="C636" s="6" t="s">
        <v>24</v>
      </c>
      <c r="D636" s="10" t="s">
        <v>1640</v>
      </c>
      <c r="E636" s="11" t="s">
        <v>94</v>
      </c>
      <c r="F636" s="28">
        <v>4</v>
      </c>
      <c r="G636" s="53"/>
      <c r="H636" s="30">
        <v>3840</v>
      </c>
      <c r="I636" s="31">
        <f t="shared" si="18"/>
        <v>0</v>
      </c>
    </row>
    <row r="637" spans="1:9" ht="25.5" x14ac:dyDescent="0.2">
      <c r="A637" s="27" t="s">
        <v>22</v>
      </c>
      <c r="B637" s="9" t="s">
        <v>1312</v>
      </c>
      <c r="C637" s="6" t="s">
        <v>24</v>
      </c>
      <c r="D637" s="10" t="s">
        <v>1641</v>
      </c>
      <c r="E637" s="11" t="s">
        <v>94</v>
      </c>
      <c r="F637" s="28">
        <v>2</v>
      </c>
      <c r="G637" s="53"/>
      <c r="H637" s="30">
        <v>472.79999999999995</v>
      </c>
      <c r="I637" s="31">
        <f t="shared" si="18"/>
        <v>0</v>
      </c>
    </row>
    <row r="638" spans="1:9" ht="25.5" x14ac:dyDescent="0.2">
      <c r="A638" s="27" t="s">
        <v>22</v>
      </c>
      <c r="B638" s="9" t="s">
        <v>1315</v>
      </c>
      <c r="C638" s="6" t="s">
        <v>24</v>
      </c>
      <c r="D638" s="10" t="s">
        <v>1642</v>
      </c>
      <c r="E638" s="11" t="s">
        <v>94</v>
      </c>
      <c r="F638" s="28">
        <v>3</v>
      </c>
      <c r="G638" s="53"/>
      <c r="H638" s="30">
        <v>276</v>
      </c>
      <c r="I638" s="31">
        <f t="shared" si="18"/>
        <v>0</v>
      </c>
    </row>
    <row r="639" spans="1:9" ht="25.5" x14ac:dyDescent="0.2">
      <c r="A639" s="27" t="s">
        <v>22</v>
      </c>
      <c r="B639" s="9" t="s">
        <v>1318</v>
      </c>
      <c r="C639" s="6" t="s">
        <v>24</v>
      </c>
      <c r="D639" s="10" t="s">
        <v>1319</v>
      </c>
      <c r="E639" s="11" t="s">
        <v>94</v>
      </c>
      <c r="F639" s="28">
        <v>15</v>
      </c>
      <c r="G639" s="53"/>
      <c r="H639" s="30">
        <v>3228</v>
      </c>
      <c r="I639" s="31">
        <f t="shared" si="18"/>
        <v>0</v>
      </c>
    </row>
    <row r="640" spans="1:9" ht="25.5" x14ac:dyDescent="0.2">
      <c r="A640" s="27" t="s">
        <v>22</v>
      </c>
      <c r="B640" s="9" t="s">
        <v>1320</v>
      </c>
      <c r="C640" s="6" t="s">
        <v>24</v>
      </c>
      <c r="D640" s="10" t="s">
        <v>1321</v>
      </c>
      <c r="E640" s="11" t="s">
        <v>94</v>
      </c>
      <c r="F640" s="28">
        <v>13</v>
      </c>
      <c r="G640" s="53"/>
      <c r="H640" s="30">
        <v>472.79999999999995</v>
      </c>
      <c r="I640" s="31">
        <f t="shared" si="18"/>
        <v>0</v>
      </c>
    </row>
    <row r="641" spans="1:9" ht="25.5" x14ac:dyDescent="0.2">
      <c r="A641" s="27" t="s">
        <v>22</v>
      </c>
      <c r="B641" s="9" t="s">
        <v>1322</v>
      </c>
      <c r="C641" s="6" t="s">
        <v>24</v>
      </c>
      <c r="D641" s="10" t="s">
        <v>1323</v>
      </c>
      <c r="E641" s="11" t="s">
        <v>94</v>
      </c>
      <c r="F641" s="28">
        <v>5</v>
      </c>
      <c r="G641" s="53"/>
      <c r="H641" s="30">
        <v>276</v>
      </c>
      <c r="I641" s="31">
        <f t="shared" si="18"/>
        <v>0</v>
      </c>
    </row>
    <row r="642" spans="1:9" ht="25.5" x14ac:dyDescent="0.2">
      <c r="A642" s="27" t="s">
        <v>22</v>
      </c>
      <c r="B642" s="9" t="s">
        <v>1324</v>
      </c>
      <c r="C642" s="6" t="s">
        <v>24</v>
      </c>
      <c r="D642" s="10" t="s">
        <v>1325</v>
      </c>
      <c r="E642" s="11" t="s">
        <v>94</v>
      </c>
      <c r="F642" s="28">
        <v>9</v>
      </c>
      <c r="G642" s="53"/>
      <c r="H642" s="30">
        <v>4032</v>
      </c>
      <c r="I642" s="31">
        <f t="shared" si="18"/>
        <v>0</v>
      </c>
    </row>
    <row r="643" spans="1:9" ht="25.5" x14ac:dyDescent="0.2">
      <c r="A643" s="27" t="s">
        <v>22</v>
      </c>
      <c r="B643" s="9" t="s">
        <v>1326</v>
      </c>
      <c r="C643" s="6" t="s">
        <v>24</v>
      </c>
      <c r="D643" s="10" t="s">
        <v>1327</v>
      </c>
      <c r="E643" s="11" t="s">
        <v>94</v>
      </c>
      <c r="F643" s="28">
        <v>7</v>
      </c>
      <c r="G643" s="53"/>
      <c r="H643" s="30">
        <v>472.79999999999995</v>
      </c>
      <c r="I643" s="31">
        <f t="shared" si="18"/>
        <v>0</v>
      </c>
    </row>
    <row r="644" spans="1:9" ht="25.5" x14ac:dyDescent="0.2">
      <c r="A644" s="27" t="s">
        <v>22</v>
      </c>
      <c r="B644" s="9" t="s">
        <v>1328</v>
      </c>
      <c r="C644" s="6" t="s">
        <v>24</v>
      </c>
      <c r="D644" s="10" t="s">
        <v>1329</v>
      </c>
      <c r="E644" s="11" t="s">
        <v>94</v>
      </c>
      <c r="F644" s="28">
        <v>4</v>
      </c>
      <c r="G644" s="53"/>
      <c r="H644" s="30">
        <v>276</v>
      </c>
      <c r="I644" s="31">
        <f t="shared" si="18"/>
        <v>0</v>
      </c>
    </row>
    <row r="645" spans="1:9" ht="25.5" x14ac:dyDescent="0.2">
      <c r="A645" s="27" t="s">
        <v>22</v>
      </c>
      <c r="B645" s="9" t="s">
        <v>1330</v>
      </c>
      <c r="C645" s="6" t="s">
        <v>24</v>
      </c>
      <c r="D645" s="10" t="s">
        <v>1331</v>
      </c>
      <c r="E645" s="11" t="s">
        <v>1332</v>
      </c>
      <c r="F645" s="28">
        <v>3</v>
      </c>
      <c r="G645" s="53"/>
      <c r="H645" s="30">
        <v>12.239999999999998</v>
      </c>
      <c r="I645" s="31">
        <f t="shared" si="18"/>
        <v>0</v>
      </c>
    </row>
    <row r="646" spans="1:9" ht="25.5" x14ac:dyDescent="0.2">
      <c r="A646" s="27" t="s">
        <v>22</v>
      </c>
      <c r="B646" s="9" t="s">
        <v>1334</v>
      </c>
      <c r="C646" s="6" t="s">
        <v>24</v>
      </c>
      <c r="D646" s="10" t="s">
        <v>1335</v>
      </c>
      <c r="E646" s="11" t="s">
        <v>1332</v>
      </c>
      <c r="F646" s="28">
        <v>3</v>
      </c>
      <c r="G646" s="53"/>
      <c r="H646" s="30">
        <v>12.239999999999998</v>
      </c>
      <c r="I646" s="31">
        <f t="shared" si="18"/>
        <v>0</v>
      </c>
    </row>
    <row r="647" spans="1:9" x14ac:dyDescent="0.2">
      <c r="A647" s="27" t="s">
        <v>22</v>
      </c>
      <c r="B647" s="9" t="s">
        <v>1336</v>
      </c>
      <c r="C647" s="6" t="s">
        <v>24</v>
      </c>
      <c r="D647" s="10" t="s">
        <v>1643</v>
      </c>
      <c r="E647" s="11" t="s">
        <v>1332</v>
      </c>
      <c r="F647" s="28">
        <v>3</v>
      </c>
      <c r="G647" s="53"/>
      <c r="H647" s="30">
        <v>37.199999999999996</v>
      </c>
      <c r="I647" s="31">
        <f t="shared" si="18"/>
        <v>0</v>
      </c>
    </row>
    <row r="648" spans="1:9" ht="25.5" x14ac:dyDescent="0.2">
      <c r="A648" s="27" t="s">
        <v>22</v>
      </c>
      <c r="B648" s="9" t="s">
        <v>1338</v>
      </c>
      <c r="C648" s="6" t="s">
        <v>24</v>
      </c>
      <c r="D648" s="10" t="s">
        <v>1644</v>
      </c>
      <c r="E648" s="11" t="s">
        <v>94</v>
      </c>
      <c r="F648" s="28">
        <v>3</v>
      </c>
      <c r="G648" s="53"/>
      <c r="H648" s="30">
        <v>9804</v>
      </c>
      <c r="I648" s="31">
        <f t="shared" si="18"/>
        <v>0</v>
      </c>
    </row>
    <row r="649" spans="1:9" ht="25.5" x14ac:dyDescent="0.2">
      <c r="A649" s="27" t="s">
        <v>22</v>
      </c>
      <c r="B649" s="9" t="s">
        <v>1340</v>
      </c>
      <c r="C649" s="6" t="s">
        <v>24</v>
      </c>
      <c r="D649" s="10" t="s">
        <v>1645</v>
      </c>
      <c r="E649" s="11" t="s">
        <v>94</v>
      </c>
      <c r="F649" s="28">
        <v>2</v>
      </c>
      <c r="G649" s="53"/>
      <c r="H649" s="30">
        <v>1070.3999999999999</v>
      </c>
      <c r="I649" s="31">
        <f t="shared" si="18"/>
        <v>0</v>
      </c>
    </row>
    <row r="650" spans="1:9" ht="25.5" x14ac:dyDescent="0.2">
      <c r="A650" s="27" t="s">
        <v>22</v>
      </c>
      <c r="B650" s="9" t="s">
        <v>1342</v>
      </c>
      <c r="C650" s="6" t="s">
        <v>24</v>
      </c>
      <c r="D650" s="10" t="s">
        <v>1646</v>
      </c>
      <c r="E650" s="11" t="s">
        <v>94</v>
      </c>
      <c r="F650" s="28">
        <v>1</v>
      </c>
      <c r="G650" s="53"/>
      <c r="H650" s="30">
        <v>549.6</v>
      </c>
      <c r="I650" s="31">
        <f t="shared" si="18"/>
        <v>0</v>
      </c>
    </row>
    <row r="651" spans="1:9" ht="25.5" x14ac:dyDescent="0.2">
      <c r="A651" s="27" t="s">
        <v>22</v>
      </c>
      <c r="B651" s="9" t="s">
        <v>1344</v>
      </c>
      <c r="C651" s="6" t="s">
        <v>24</v>
      </c>
      <c r="D651" s="10" t="s">
        <v>1345</v>
      </c>
      <c r="E651" s="11" t="s">
        <v>94</v>
      </c>
      <c r="F651" s="28">
        <v>2</v>
      </c>
      <c r="G651" s="53"/>
      <c r="H651" s="30">
        <v>4476</v>
      </c>
      <c r="I651" s="31">
        <f t="shared" si="18"/>
        <v>0</v>
      </c>
    </row>
    <row r="652" spans="1:9" ht="25.5" x14ac:dyDescent="0.2">
      <c r="A652" s="27" t="s">
        <v>22</v>
      </c>
      <c r="B652" s="9" t="s">
        <v>1346</v>
      </c>
      <c r="C652" s="6" t="s">
        <v>24</v>
      </c>
      <c r="D652" s="10" t="s">
        <v>1347</v>
      </c>
      <c r="E652" s="11" t="s">
        <v>94</v>
      </c>
      <c r="F652" s="28">
        <v>1</v>
      </c>
      <c r="G652" s="53"/>
      <c r="H652" s="30">
        <v>535.19999999999993</v>
      </c>
      <c r="I652" s="31">
        <f t="shared" si="18"/>
        <v>0</v>
      </c>
    </row>
    <row r="653" spans="1:9" x14ac:dyDescent="0.2">
      <c r="A653" s="27" t="s">
        <v>22</v>
      </c>
      <c r="B653" s="9" t="s">
        <v>1348</v>
      </c>
      <c r="C653" s="6" t="s">
        <v>24</v>
      </c>
      <c r="D653" s="10" t="s">
        <v>1349</v>
      </c>
      <c r="E653" s="11" t="s">
        <v>94</v>
      </c>
      <c r="F653" s="28">
        <v>2</v>
      </c>
      <c r="G653" s="53"/>
      <c r="H653" s="30">
        <v>276</v>
      </c>
      <c r="I653" s="31">
        <f t="shared" si="18"/>
        <v>0</v>
      </c>
    </row>
    <row r="654" spans="1:9" ht="25.5" x14ac:dyDescent="0.2">
      <c r="A654" s="27" t="s">
        <v>22</v>
      </c>
      <c r="B654" s="9" t="s">
        <v>1350</v>
      </c>
      <c r="C654" s="6" t="s">
        <v>24</v>
      </c>
      <c r="D654" s="10" t="s">
        <v>1351</v>
      </c>
      <c r="E654" s="11" t="s">
        <v>94</v>
      </c>
      <c r="F654" s="28">
        <v>21</v>
      </c>
      <c r="G654" s="53"/>
      <c r="H654" s="30">
        <v>2424</v>
      </c>
      <c r="I654" s="31">
        <f t="shared" si="18"/>
        <v>0</v>
      </c>
    </row>
    <row r="655" spans="1:9" ht="25.5" x14ac:dyDescent="0.2">
      <c r="A655" s="27" t="s">
        <v>22</v>
      </c>
      <c r="B655" s="9" t="s">
        <v>1353</v>
      </c>
      <c r="C655" s="6" t="s">
        <v>24</v>
      </c>
      <c r="D655" s="10" t="s">
        <v>1354</v>
      </c>
      <c r="E655" s="11" t="s">
        <v>94</v>
      </c>
      <c r="F655" s="28">
        <v>8</v>
      </c>
      <c r="G655" s="53"/>
      <c r="H655" s="30">
        <v>385.2</v>
      </c>
      <c r="I655" s="31">
        <f t="shared" si="18"/>
        <v>0</v>
      </c>
    </row>
    <row r="656" spans="1:9" ht="25.5" x14ac:dyDescent="0.2">
      <c r="A656" s="27" t="s">
        <v>22</v>
      </c>
      <c r="B656" s="9" t="s">
        <v>1356</v>
      </c>
      <c r="C656" s="6" t="s">
        <v>24</v>
      </c>
      <c r="D656" s="10" t="s">
        <v>1357</v>
      </c>
      <c r="E656" s="11" t="s">
        <v>94</v>
      </c>
      <c r="F656" s="28">
        <v>6</v>
      </c>
      <c r="G656" s="53"/>
      <c r="H656" s="30">
        <v>276</v>
      </c>
      <c r="I656" s="31">
        <f t="shared" si="18"/>
        <v>0</v>
      </c>
    </row>
    <row r="657" spans="1:9" ht="25.5" x14ac:dyDescent="0.2">
      <c r="A657" s="27" t="s">
        <v>22</v>
      </c>
      <c r="B657" s="9" t="s">
        <v>1358</v>
      </c>
      <c r="C657" s="6" t="s">
        <v>24</v>
      </c>
      <c r="D657" s="10" t="s">
        <v>1359</v>
      </c>
      <c r="E657" s="11" t="s">
        <v>94</v>
      </c>
      <c r="F657" s="28">
        <v>6</v>
      </c>
      <c r="G657" s="53"/>
      <c r="H657" s="30">
        <v>2112</v>
      </c>
      <c r="I657" s="31">
        <f t="shared" si="18"/>
        <v>0</v>
      </c>
    </row>
    <row r="658" spans="1:9" ht="25.5" x14ac:dyDescent="0.2">
      <c r="A658" s="27" t="s">
        <v>22</v>
      </c>
      <c r="B658" s="9" t="s">
        <v>1360</v>
      </c>
      <c r="C658" s="6" t="s">
        <v>24</v>
      </c>
      <c r="D658" s="10" t="s">
        <v>1361</v>
      </c>
      <c r="E658" s="11" t="s">
        <v>94</v>
      </c>
      <c r="F658" s="28">
        <v>3</v>
      </c>
      <c r="G658" s="53"/>
      <c r="H658" s="30">
        <v>376.8</v>
      </c>
      <c r="I658" s="31">
        <f t="shared" si="18"/>
        <v>0</v>
      </c>
    </row>
    <row r="659" spans="1:9" x14ac:dyDescent="0.2">
      <c r="A659" s="27" t="s">
        <v>22</v>
      </c>
      <c r="B659" s="9" t="s">
        <v>1362</v>
      </c>
      <c r="C659" s="6" t="s">
        <v>24</v>
      </c>
      <c r="D659" s="10" t="s">
        <v>1363</v>
      </c>
      <c r="E659" s="11" t="s">
        <v>94</v>
      </c>
      <c r="F659" s="28">
        <v>4</v>
      </c>
      <c r="G659" s="53"/>
      <c r="H659" s="30">
        <v>219.6</v>
      </c>
      <c r="I659" s="31">
        <f t="shared" si="18"/>
        <v>0</v>
      </c>
    </row>
    <row r="660" spans="1:9" ht="25.5" x14ac:dyDescent="0.2">
      <c r="A660" s="27" t="s">
        <v>22</v>
      </c>
      <c r="B660" s="9" t="s">
        <v>1364</v>
      </c>
      <c r="C660" s="6" t="s">
        <v>24</v>
      </c>
      <c r="D660" s="10" t="s">
        <v>1365</v>
      </c>
      <c r="E660" s="11" t="s">
        <v>129</v>
      </c>
      <c r="F660" s="28">
        <v>3007.282801616092</v>
      </c>
      <c r="G660" s="53"/>
      <c r="H660" s="30">
        <v>154.79999999999998</v>
      </c>
      <c r="I660" s="31">
        <f t="shared" si="18"/>
        <v>0</v>
      </c>
    </row>
    <row r="661" spans="1:9" ht="25.5" x14ac:dyDescent="0.2">
      <c r="A661" s="27" t="s">
        <v>22</v>
      </c>
      <c r="B661" s="9" t="s">
        <v>1367</v>
      </c>
      <c r="C661" s="6" t="s">
        <v>24</v>
      </c>
      <c r="D661" s="10" t="s">
        <v>1368</v>
      </c>
      <c r="E661" s="11" t="s">
        <v>129</v>
      </c>
      <c r="F661" s="28">
        <v>109.92370137229967</v>
      </c>
      <c r="G661" s="53"/>
      <c r="H661" s="30">
        <v>135.6</v>
      </c>
      <c r="I661" s="31">
        <f t="shared" si="18"/>
        <v>0</v>
      </c>
    </row>
    <row r="662" spans="1:9" ht="25.5" x14ac:dyDescent="0.2">
      <c r="A662" s="27" t="s">
        <v>22</v>
      </c>
      <c r="B662" s="9" t="s">
        <v>1369</v>
      </c>
      <c r="C662" s="6" t="s">
        <v>24</v>
      </c>
      <c r="D662" s="10" t="s">
        <v>1370</v>
      </c>
      <c r="E662" s="11" t="s">
        <v>129</v>
      </c>
      <c r="F662" s="28">
        <v>1727.6233365940354</v>
      </c>
      <c r="G662" s="53"/>
      <c r="H662" s="30">
        <v>512.4</v>
      </c>
      <c r="I662" s="31">
        <f t="shared" ref="I662:I725" si="19">F662*G662</f>
        <v>0</v>
      </c>
    </row>
    <row r="663" spans="1:9" ht="25.5" x14ac:dyDescent="0.2">
      <c r="A663" s="27" t="s">
        <v>22</v>
      </c>
      <c r="B663" s="9" t="s">
        <v>1371</v>
      </c>
      <c r="C663" s="6" t="s">
        <v>24</v>
      </c>
      <c r="D663" s="10" t="s">
        <v>1372</v>
      </c>
      <c r="E663" s="11" t="s">
        <v>129</v>
      </c>
      <c r="F663" s="28">
        <v>23.687143325808538</v>
      </c>
      <c r="G663" s="53"/>
      <c r="H663" s="30">
        <v>229.2</v>
      </c>
      <c r="I663" s="31">
        <f t="shared" si="19"/>
        <v>0</v>
      </c>
    </row>
    <row r="664" spans="1:9" ht="25.5" x14ac:dyDescent="0.2">
      <c r="A664" s="27" t="s">
        <v>22</v>
      </c>
      <c r="B664" s="9" t="s">
        <v>1373</v>
      </c>
      <c r="C664" s="6" t="s">
        <v>24</v>
      </c>
      <c r="D664" s="10" t="s">
        <v>1374</v>
      </c>
      <c r="E664" s="11" t="s">
        <v>129</v>
      </c>
      <c r="F664" s="28">
        <v>440.78944890999514</v>
      </c>
      <c r="G664" s="53"/>
      <c r="H664" s="30">
        <v>480</v>
      </c>
      <c r="I664" s="31">
        <f t="shared" si="19"/>
        <v>0</v>
      </c>
    </row>
    <row r="665" spans="1:9" ht="25.5" x14ac:dyDescent="0.2">
      <c r="A665" s="27" t="s">
        <v>22</v>
      </c>
      <c r="B665" s="9" t="s">
        <v>1375</v>
      </c>
      <c r="C665" s="6" t="s">
        <v>24</v>
      </c>
      <c r="D665" s="10" t="s">
        <v>1376</v>
      </c>
      <c r="E665" s="11" t="s">
        <v>129</v>
      </c>
      <c r="F665" s="28">
        <v>50.142913793594694</v>
      </c>
      <c r="G665" s="53"/>
      <c r="H665" s="30">
        <v>327.59999999999997</v>
      </c>
      <c r="I665" s="31">
        <f t="shared" si="19"/>
        <v>0</v>
      </c>
    </row>
    <row r="666" spans="1:9" ht="25.5" x14ac:dyDescent="0.2">
      <c r="A666" s="27" t="s">
        <v>22</v>
      </c>
      <c r="B666" s="9" t="s">
        <v>1377</v>
      </c>
      <c r="C666" s="6" t="s">
        <v>24</v>
      </c>
      <c r="D666" s="10" t="s">
        <v>1378</v>
      </c>
      <c r="E666" s="11" t="s">
        <v>129</v>
      </c>
      <c r="F666" s="28">
        <v>64.60129997947783</v>
      </c>
      <c r="G666" s="53"/>
      <c r="H666" s="30">
        <v>434.4</v>
      </c>
      <c r="I666" s="31">
        <f t="shared" si="19"/>
        <v>0</v>
      </c>
    </row>
    <row r="667" spans="1:9" ht="25.5" x14ac:dyDescent="0.2">
      <c r="A667" s="27" t="s">
        <v>22</v>
      </c>
      <c r="B667" s="9" t="s">
        <v>1379</v>
      </c>
      <c r="C667" s="6" t="s">
        <v>24</v>
      </c>
      <c r="D667" s="10" t="s">
        <v>1380</v>
      </c>
      <c r="E667" s="11" t="s">
        <v>94</v>
      </c>
      <c r="F667" s="28">
        <v>6</v>
      </c>
      <c r="G667" s="53"/>
      <c r="H667" s="30">
        <v>2808</v>
      </c>
      <c r="I667" s="31">
        <f t="shared" si="19"/>
        <v>0</v>
      </c>
    </row>
    <row r="668" spans="1:9" x14ac:dyDescent="0.2">
      <c r="A668" s="27" t="s">
        <v>22</v>
      </c>
      <c r="B668" s="9" t="s">
        <v>1382</v>
      </c>
      <c r="C668" s="6" t="s">
        <v>24</v>
      </c>
      <c r="D668" s="10" t="s">
        <v>1383</v>
      </c>
      <c r="E668" s="11" t="s">
        <v>94</v>
      </c>
      <c r="F668" s="28">
        <v>8</v>
      </c>
      <c r="G668" s="53"/>
      <c r="H668" s="30">
        <v>968.4</v>
      </c>
      <c r="I668" s="31">
        <f t="shared" si="19"/>
        <v>0</v>
      </c>
    </row>
    <row r="669" spans="1:9" ht="25.5" x14ac:dyDescent="0.2">
      <c r="A669" s="27" t="s">
        <v>22</v>
      </c>
      <c r="B669" s="9" t="s">
        <v>1385</v>
      </c>
      <c r="C669" s="6" t="s">
        <v>24</v>
      </c>
      <c r="D669" s="10" t="s">
        <v>1386</v>
      </c>
      <c r="E669" s="11" t="s">
        <v>94</v>
      </c>
      <c r="F669" s="28">
        <v>3</v>
      </c>
      <c r="G669" s="53"/>
      <c r="H669" s="30">
        <v>20280</v>
      </c>
      <c r="I669" s="31">
        <f t="shared" si="19"/>
        <v>0</v>
      </c>
    </row>
    <row r="670" spans="1:9" ht="25.5" x14ac:dyDescent="0.2">
      <c r="A670" s="27" t="s">
        <v>22</v>
      </c>
      <c r="B670" s="9" t="s">
        <v>1388</v>
      </c>
      <c r="C670" s="6" t="s">
        <v>24</v>
      </c>
      <c r="D670" s="10" t="s">
        <v>1389</v>
      </c>
      <c r="E670" s="11" t="s">
        <v>94</v>
      </c>
      <c r="F670" s="28">
        <v>3</v>
      </c>
      <c r="G670" s="53"/>
      <c r="H670" s="30">
        <v>1680</v>
      </c>
      <c r="I670" s="31">
        <f t="shared" si="19"/>
        <v>0</v>
      </c>
    </row>
    <row r="671" spans="1:9" x14ac:dyDescent="0.2">
      <c r="A671" s="27" t="s">
        <v>22</v>
      </c>
      <c r="B671" s="9" t="s">
        <v>1391</v>
      </c>
      <c r="C671" s="6" t="s">
        <v>24</v>
      </c>
      <c r="D671" s="10" t="s">
        <v>1392</v>
      </c>
      <c r="E671" s="11" t="s">
        <v>94</v>
      </c>
      <c r="F671" s="28">
        <v>3</v>
      </c>
      <c r="G671" s="53"/>
      <c r="H671" s="30">
        <v>856.8</v>
      </c>
      <c r="I671" s="31">
        <f t="shared" si="19"/>
        <v>0</v>
      </c>
    </row>
    <row r="672" spans="1:9" x14ac:dyDescent="0.2">
      <c r="A672" s="27" t="s">
        <v>22</v>
      </c>
      <c r="B672" s="9" t="s">
        <v>1394</v>
      </c>
      <c r="C672" s="6" t="s">
        <v>24</v>
      </c>
      <c r="D672" s="10" t="s">
        <v>1395</v>
      </c>
      <c r="E672" s="11" t="s">
        <v>1332</v>
      </c>
      <c r="F672" s="28">
        <v>4</v>
      </c>
      <c r="G672" s="53"/>
      <c r="H672" s="30">
        <v>247.2</v>
      </c>
      <c r="I672" s="31">
        <f t="shared" si="19"/>
        <v>0</v>
      </c>
    </row>
    <row r="673" spans="1:9" ht="25.5" x14ac:dyDescent="0.2">
      <c r="A673" s="27" t="s">
        <v>22</v>
      </c>
      <c r="B673" s="9" t="s">
        <v>1397</v>
      </c>
      <c r="C673" s="6" t="s">
        <v>24</v>
      </c>
      <c r="D673" s="10" t="s">
        <v>1398</v>
      </c>
      <c r="E673" s="11" t="s">
        <v>94</v>
      </c>
      <c r="F673" s="28">
        <v>1</v>
      </c>
      <c r="G673" s="53"/>
      <c r="H673" s="30">
        <v>25200</v>
      </c>
      <c r="I673" s="31">
        <f t="shared" si="19"/>
        <v>0</v>
      </c>
    </row>
    <row r="674" spans="1:9" ht="25.5" x14ac:dyDescent="0.2">
      <c r="A674" s="27" t="s">
        <v>22</v>
      </c>
      <c r="B674" s="9" t="s">
        <v>1399</v>
      </c>
      <c r="C674" s="6" t="s">
        <v>24</v>
      </c>
      <c r="D674" s="10" t="s">
        <v>1400</v>
      </c>
      <c r="E674" s="11" t="s">
        <v>94</v>
      </c>
      <c r="F674" s="28">
        <v>2</v>
      </c>
      <c r="G674" s="53"/>
      <c r="H674" s="30">
        <v>3432</v>
      </c>
      <c r="I674" s="31">
        <f t="shared" si="19"/>
        <v>0</v>
      </c>
    </row>
    <row r="675" spans="1:9" x14ac:dyDescent="0.2">
      <c r="A675" s="27" t="s">
        <v>22</v>
      </c>
      <c r="B675" s="9" t="s">
        <v>1401</v>
      </c>
      <c r="C675" s="6" t="s">
        <v>24</v>
      </c>
      <c r="D675" s="10" t="s">
        <v>1402</v>
      </c>
      <c r="E675" s="11" t="s">
        <v>94</v>
      </c>
      <c r="F675" s="28">
        <v>1</v>
      </c>
      <c r="G675" s="53"/>
      <c r="H675" s="30">
        <v>1536</v>
      </c>
      <c r="I675" s="31">
        <f t="shared" si="19"/>
        <v>0</v>
      </c>
    </row>
    <row r="676" spans="1:9" ht="25.5" x14ac:dyDescent="0.2">
      <c r="A676" s="27" t="s">
        <v>22</v>
      </c>
      <c r="B676" s="9" t="s">
        <v>1403</v>
      </c>
      <c r="C676" s="6" t="s">
        <v>24</v>
      </c>
      <c r="D676" s="10" t="s">
        <v>1404</v>
      </c>
      <c r="E676" s="11" t="s">
        <v>1332</v>
      </c>
      <c r="F676" s="28">
        <v>2</v>
      </c>
      <c r="G676" s="53"/>
      <c r="H676" s="30">
        <v>327.59999999999997</v>
      </c>
      <c r="I676" s="31">
        <f t="shared" si="19"/>
        <v>0</v>
      </c>
    </row>
    <row r="677" spans="1:9" x14ac:dyDescent="0.2">
      <c r="A677" s="27" t="s">
        <v>22</v>
      </c>
      <c r="B677" s="9" t="s">
        <v>1405</v>
      </c>
      <c r="C677" s="6" t="s">
        <v>24</v>
      </c>
      <c r="D677" s="10" t="s">
        <v>1406</v>
      </c>
      <c r="E677" s="11" t="s">
        <v>94</v>
      </c>
      <c r="F677" s="28">
        <v>4</v>
      </c>
      <c r="G677" s="53"/>
      <c r="H677" s="30">
        <v>3048</v>
      </c>
      <c r="I677" s="31">
        <f t="shared" si="19"/>
        <v>0</v>
      </c>
    </row>
    <row r="678" spans="1:9" ht="25.5" x14ac:dyDescent="0.2">
      <c r="A678" s="27" t="s">
        <v>22</v>
      </c>
      <c r="B678" s="9" t="s">
        <v>1408</v>
      </c>
      <c r="C678" s="6" t="s">
        <v>24</v>
      </c>
      <c r="D678" s="10" t="s">
        <v>1409</v>
      </c>
      <c r="E678" s="11" t="s">
        <v>94</v>
      </c>
      <c r="F678" s="28">
        <v>3</v>
      </c>
      <c r="G678" s="53"/>
      <c r="H678" s="30">
        <v>339.59999999999997</v>
      </c>
      <c r="I678" s="31">
        <f t="shared" si="19"/>
        <v>0</v>
      </c>
    </row>
    <row r="679" spans="1:9" x14ac:dyDescent="0.2">
      <c r="A679" s="27" t="s">
        <v>22</v>
      </c>
      <c r="B679" s="9" t="s">
        <v>1411</v>
      </c>
      <c r="C679" s="6" t="s">
        <v>24</v>
      </c>
      <c r="D679" s="10" t="s">
        <v>1412</v>
      </c>
      <c r="E679" s="11" t="s">
        <v>94</v>
      </c>
      <c r="F679" s="28">
        <v>1</v>
      </c>
      <c r="G679" s="53"/>
      <c r="H679" s="30">
        <v>178.79999999999998</v>
      </c>
      <c r="I679" s="31">
        <f t="shared" si="19"/>
        <v>0</v>
      </c>
    </row>
    <row r="680" spans="1:9" x14ac:dyDescent="0.2">
      <c r="A680" s="27" t="s">
        <v>22</v>
      </c>
      <c r="B680" s="9" t="s">
        <v>1413</v>
      </c>
      <c r="C680" s="6" t="s">
        <v>24</v>
      </c>
      <c r="D680" s="10" t="s">
        <v>1414</v>
      </c>
      <c r="E680" s="11" t="s">
        <v>1332</v>
      </c>
      <c r="F680" s="28">
        <v>6</v>
      </c>
      <c r="G680" s="53"/>
      <c r="H680" s="30">
        <v>20.76</v>
      </c>
      <c r="I680" s="31">
        <f t="shared" si="19"/>
        <v>0</v>
      </c>
    </row>
    <row r="681" spans="1:9" x14ac:dyDescent="0.2">
      <c r="A681" s="27" t="s">
        <v>22</v>
      </c>
      <c r="B681" s="9" t="s">
        <v>1415</v>
      </c>
      <c r="C681" s="6" t="s">
        <v>24</v>
      </c>
      <c r="D681" s="10" t="s">
        <v>1416</v>
      </c>
      <c r="E681" s="11" t="s">
        <v>26</v>
      </c>
      <c r="F681" s="28">
        <v>1.6919388089863241</v>
      </c>
      <c r="G681" s="53"/>
      <c r="H681" s="30">
        <v>32280</v>
      </c>
      <c r="I681" s="31">
        <f t="shared" si="19"/>
        <v>0</v>
      </c>
    </row>
    <row r="682" spans="1:9" ht="25.5" x14ac:dyDescent="0.2">
      <c r="A682" s="27" t="s">
        <v>22</v>
      </c>
      <c r="B682" s="9" t="s">
        <v>1418</v>
      </c>
      <c r="C682" s="6" t="s">
        <v>24</v>
      </c>
      <c r="D682" s="10" t="s">
        <v>1419</v>
      </c>
      <c r="E682" s="11" t="s">
        <v>205</v>
      </c>
      <c r="F682" s="28">
        <v>9.7736019713967881</v>
      </c>
      <c r="G682" s="53"/>
      <c r="H682" s="30">
        <v>334.8</v>
      </c>
      <c r="I682" s="31">
        <f t="shared" si="19"/>
        <v>0</v>
      </c>
    </row>
    <row r="683" spans="1:9" ht="25.5" x14ac:dyDescent="0.2">
      <c r="A683" s="27" t="s">
        <v>22</v>
      </c>
      <c r="B683" s="9" t="s">
        <v>1421</v>
      </c>
      <c r="C683" s="6" t="s">
        <v>24</v>
      </c>
      <c r="D683" s="10" t="s">
        <v>1422</v>
      </c>
      <c r="E683" s="11" t="s">
        <v>205</v>
      </c>
      <c r="F683" s="28">
        <v>14.660402957095183</v>
      </c>
      <c r="G683" s="53"/>
      <c r="H683" s="30">
        <v>384</v>
      </c>
      <c r="I683" s="31">
        <f t="shared" si="19"/>
        <v>0</v>
      </c>
    </row>
    <row r="684" spans="1:9" ht="25.5" x14ac:dyDescent="0.2">
      <c r="A684" s="27" t="s">
        <v>22</v>
      </c>
      <c r="B684" s="9" t="s">
        <v>1423</v>
      </c>
      <c r="C684" s="6" t="s">
        <v>24</v>
      </c>
      <c r="D684" s="10" t="s">
        <v>1424</v>
      </c>
      <c r="E684" s="11" t="s">
        <v>205</v>
      </c>
      <c r="F684" s="28">
        <v>62.755548551492744</v>
      </c>
      <c r="G684" s="53"/>
      <c r="H684" s="30">
        <v>512.4</v>
      </c>
      <c r="I684" s="31">
        <f t="shared" si="19"/>
        <v>0</v>
      </c>
    </row>
    <row r="685" spans="1:9" ht="25.5" x14ac:dyDescent="0.2">
      <c r="A685" s="27" t="s">
        <v>22</v>
      </c>
      <c r="B685" s="9" t="s">
        <v>1425</v>
      </c>
      <c r="C685" s="6" t="s">
        <v>24</v>
      </c>
      <c r="D685" s="10" t="s">
        <v>1426</v>
      </c>
      <c r="E685" s="11" t="s">
        <v>205</v>
      </c>
      <c r="F685" s="28">
        <v>82.39146461887492</v>
      </c>
      <c r="G685" s="53"/>
      <c r="H685" s="30">
        <v>535.19999999999993</v>
      </c>
      <c r="I685" s="31">
        <f t="shared" si="19"/>
        <v>0</v>
      </c>
    </row>
    <row r="686" spans="1:9" x14ac:dyDescent="0.2">
      <c r="A686" s="27" t="s">
        <v>22</v>
      </c>
      <c r="B686" s="9" t="s">
        <v>1427</v>
      </c>
      <c r="C686" s="6" t="s">
        <v>24</v>
      </c>
      <c r="D686" s="10" t="s">
        <v>1428</v>
      </c>
      <c r="E686" s="11" t="s">
        <v>205</v>
      </c>
      <c r="F686" s="28">
        <v>8.3058814259328635</v>
      </c>
      <c r="G686" s="53"/>
      <c r="H686" s="30">
        <v>1002</v>
      </c>
      <c r="I686" s="31">
        <f t="shared" si="19"/>
        <v>0</v>
      </c>
    </row>
    <row r="687" spans="1:9" ht="25.5" x14ac:dyDescent="0.2">
      <c r="A687" s="27" t="s">
        <v>22</v>
      </c>
      <c r="B687" s="9" t="s">
        <v>1429</v>
      </c>
      <c r="C687" s="6" t="s">
        <v>24</v>
      </c>
      <c r="D687" s="10" t="s">
        <v>1430</v>
      </c>
      <c r="E687" s="11" t="s">
        <v>205</v>
      </c>
      <c r="F687" s="28">
        <v>10.151632853917944</v>
      </c>
      <c r="G687" s="53"/>
      <c r="H687" s="30">
        <v>2388</v>
      </c>
      <c r="I687" s="31">
        <f t="shared" si="19"/>
        <v>0</v>
      </c>
    </row>
    <row r="688" spans="1:9" ht="25.5" x14ac:dyDescent="0.2">
      <c r="A688" s="27" t="s">
        <v>22</v>
      </c>
      <c r="B688" s="9" t="s">
        <v>1432</v>
      </c>
      <c r="C688" s="6" t="s">
        <v>24</v>
      </c>
      <c r="D688" s="10" t="s">
        <v>1433</v>
      </c>
      <c r="E688" s="11" t="s">
        <v>205</v>
      </c>
      <c r="F688" s="28">
        <v>9.2287571399254045</v>
      </c>
      <c r="G688" s="53"/>
      <c r="H688" s="30">
        <v>2556</v>
      </c>
      <c r="I688" s="31">
        <f t="shared" si="19"/>
        <v>0</v>
      </c>
    </row>
    <row r="689" spans="1:9" ht="25.5" x14ac:dyDescent="0.2">
      <c r="A689" s="27" t="s">
        <v>22</v>
      </c>
      <c r="B689" s="9" t="s">
        <v>1434</v>
      </c>
      <c r="C689" s="6" t="s">
        <v>24</v>
      </c>
      <c r="D689" s="10" t="s">
        <v>1435</v>
      </c>
      <c r="E689" s="11" t="s">
        <v>205</v>
      </c>
      <c r="F689" s="28">
        <v>3.9991280939676748</v>
      </c>
      <c r="G689" s="53"/>
      <c r="H689" s="30">
        <v>2796</v>
      </c>
      <c r="I689" s="31">
        <f t="shared" si="19"/>
        <v>0</v>
      </c>
    </row>
    <row r="690" spans="1:9" ht="25.5" x14ac:dyDescent="0.2">
      <c r="A690" s="27" t="s">
        <v>22</v>
      </c>
      <c r="B690" s="9" t="s">
        <v>1436</v>
      </c>
      <c r="C690" s="6" t="s">
        <v>24</v>
      </c>
      <c r="D690" s="10" t="s">
        <v>1437</v>
      </c>
      <c r="E690" s="11" t="s">
        <v>205</v>
      </c>
      <c r="F690" s="28">
        <v>3.6915028559701617</v>
      </c>
      <c r="G690" s="53"/>
      <c r="H690" s="30">
        <v>3000</v>
      </c>
      <c r="I690" s="31">
        <f t="shared" si="19"/>
        <v>0</v>
      </c>
    </row>
    <row r="691" spans="1:9" x14ac:dyDescent="0.2">
      <c r="A691" s="27" t="s">
        <v>22</v>
      </c>
      <c r="B691" s="9" t="s">
        <v>1438</v>
      </c>
      <c r="C691" s="6" t="s">
        <v>24</v>
      </c>
      <c r="D691" s="10" t="s">
        <v>1439</v>
      </c>
      <c r="E691" s="11" t="s">
        <v>205</v>
      </c>
      <c r="F691" s="28">
        <v>16.30413761386821</v>
      </c>
      <c r="G691" s="53"/>
      <c r="H691" s="30">
        <v>832.8</v>
      </c>
      <c r="I691" s="31">
        <f t="shared" si="19"/>
        <v>0</v>
      </c>
    </row>
    <row r="692" spans="1:9" x14ac:dyDescent="0.2">
      <c r="A692" s="27" t="s">
        <v>22</v>
      </c>
      <c r="B692" s="9" t="s">
        <v>1441</v>
      </c>
      <c r="C692" s="6" t="s">
        <v>24</v>
      </c>
      <c r="D692" s="10" t="s">
        <v>1442</v>
      </c>
      <c r="E692" s="11" t="s">
        <v>205</v>
      </c>
      <c r="F692" s="28">
        <v>101.20870330118193</v>
      </c>
      <c r="G692" s="53"/>
      <c r="H692" s="30">
        <v>516</v>
      </c>
      <c r="I692" s="31">
        <f t="shared" si="19"/>
        <v>0</v>
      </c>
    </row>
    <row r="693" spans="1:9" x14ac:dyDescent="0.2">
      <c r="A693" s="27" t="s">
        <v>22</v>
      </c>
      <c r="B693" s="9" t="s">
        <v>1444</v>
      </c>
      <c r="C693" s="6" t="s">
        <v>24</v>
      </c>
      <c r="D693" s="10" t="s">
        <v>1445</v>
      </c>
      <c r="E693" s="11" t="s">
        <v>205</v>
      </c>
      <c r="F693" s="28">
        <v>69.892454073035054</v>
      </c>
      <c r="G693" s="53"/>
      <c r="H693" s="30">
        <v>598.79999999999995</v>
      </c>
      <c r="I693" s="31">
        <f t="shared" si="19"/>
        <v>0</v>
      </c>
    </row>
    <row r="694" spans="1:9" x14ac:dyDescent="0.2">
      <c r="A694" s="27" t="s">
        <v>22</v>
      </c>
      <c r="B694" s="9" t="s">
        <v>1446</v>
      </c>
      <c r="C694" s="6" t="s">
        <v>24</v>
      </c>
      <c r="D694" s="10" t="s">
        <v>1447</v>
      </c>
      <c r="E694" s="11" t="s">
        <v>205</v>
      </c>
      <c r="F694" s="28">
        <v>129.20259995895566</v>
      </c>
      <c r="G694" s="53"/>
      <c r="H694" s="30">
        <v>331.2</v>
      </c>
      <c r="I694" s="31">
        <f t="shared" si="19"/>
        <v>0</v>
      </c>
    </row>
    <row r="695" spans="1:9" x14ac:dyDescent="0.2">
      <c r="A695" s="27" t="s">
        <v>22</v>
      </c>
      <c r="B695" s="9" t="s">
        <v>1448</v>
      </c>
      <c r="C695" s="6" t="s">
        <v>24</v>
      </c>
      <c r="D695" s="10" t="s">
        <v>1449</v>
      </c>
      <c r="E695" s="11" t="s">
        <v>94</v>
      </c>
      <c r="F695" s="28">
        <v>1</v>
      </c>
      <c r="G695" s="53"/>
      <c r="H695" s="30">
        <v>16440</v>
      </c>
      <c r="I695" s="31">
        <f t="shared" si="19"/>
        <v>0</v>
      </c>
    </row>
    <row r="696" spans="1:9" x14ac:dyDescent="0.2">
      <c r="A696" s="27" t="s">
        <v>22</v>
      </c>
      <c r="B696" s="9" t="s">
        <v>1451</v>
      </c>
      <c r="C696" s="6" t="s">
        <v>24</v>
      </c>
      <c r="D696" s="10" t="s">
        <v>1452</v>
      </c>
      <c r="E696" s="11" t="s">
        <v>94</v>
      </c>
      <c r="F696" s="28">
        <v>4</v>
      </c>
      <c r="G696" s="53"/>
      <c r="H696" s="30">
        <v>18960</v>
      </c>
      <c r="I696" s="31">
        <f t="shared" si="19"/>
        <v>0</v>
      </c>
    </row>
    <row r="697" spans="1:9" x14ac:dyDescent="0.2">
      <c r="A697" s="27" t="s">
        <v>22</v>
      </c>
      <c r="B697" s="9" t="s">
        <v>1453</v>
      </c>
      <c r="C697" s="6" t="s">
        <v>24</v>
      </c>
      <c r="D697" s="10" t="s">
        <v>1454</v>
      </c>
      <c r="E697" s="11" t="s">
        <v>94</v>
      </c>
      <c r="F697" s="28">
        <v>3</v>
      </c>
      <c r="G697" s="53"/>
      <c r="H697" s="30">
        <v>21480</v>
      </c>
      <c r="I697" s="31">
        <f t="shared" si="19"/>
        <v>0</v>
      </c>
    </row>
    <row r="698" spans="1:9" x14ac:dyDescent="0.2">
      <c r="A698" s="27" t="s">
        <v>22</v>
      </c>
      <c r="B698" s="9" t="s">
        <v>1455</v>
      </c>
      <c r="C698" s="6" t="s">
        <v>24</v>
      </c>
      <c r="D698" s="10" t="s">
        <v>1456</v>
      </c>
      <c r="E698" s="11" t="s">
        <v>94</v>
      </c>
      <c r="F698" s="28">
        <v>9</v>
      </c>
      <c r="G698" s="53"/>
      <c r="H698" s="30">
        <v>44280</v>
      </c>
      <c r="I698" s="31">
        <f t="shared" si="19"/>
        <v>0</v>
      </c>
    </row>
    <row r="699" spans="1:9" x14ac:dyDescent="0.2">
      <c r="A699" s="27" t="s">
        <v>22</v>
      </c>
      <c r="B699" s="9" t="s">
        <v>1457</v>
      </c>
      <c r="C699" s="6" t="s">
        <v>24</v>
      </c>
      <c r="D699" s="10" t="s">
        <v>1458</v>
      </c>
      <c r="E699" s="11" t="s">
        <v>94</v>
      </c>
      <c r="F699" s="28">
        <v>5</v>
      </c>
      <c r="G699" s="53"/>
      <c r="H699" s="30">
        <v>58800</v>
      </c>
      <c r="I699" s="31">
        <f t="shared" si="19"/>
        <v>0</v>
      </c>
    </row>
    <row r="700" spans="1:9" x14ac:dyDescent="0.2">
      <c r="A700" s="27" t="s">
        <v>22</v>
      </c>
      <c r="B700" s="9" t="s">
        <v>1459</v>
      </c>
      <c r="C700" s="6" t="s">
        <v>24</v>
      </c>
      <c r="D700" s="10" t="s">
        <v>1460</v>
      </c>
      <c r="E700" s="11" t="s">
        <v>94</v>
      </c>
      <c r="F700" s="28">
        <v>4</v>
      </c>
      <c r="G700" s="53"/>
      <c r="H700" s="30">
        <v>71520</v>
      </c>
      <c r="I700" s="31">
        <f t="shared" si="19"/>
        <v>0</v>
      </c>
    </row>
    <row r="701" spans="1:9" x14ac:dyDescent="0.2">
      <c r="A701" s="27" t="s">
        <v>22</v>
      </c>
      <c r="B701" s="9" t="s">
        <v>1461</v>
      </c>
      <c r="C701" s="6" t="s">
        <v>24</v>
      </c>
      <c r="D701" s="10" t="s">
        <v>1462</v>
      </c>
      <c r="E701" s="11" t="s">
        <v>94</v>
      </c>
      <c r="F701" s="28">
        <v>2</v>
      </c>
      <c r="G701" s="53"/>
      <c r="H701" s="30">
        <v>91440</v>
      </c>
      <c r="I701" s="31">
        <f t="shared" si="19"/>
        <v>0</v>
      </c>
    </row>
    <row r="702" spans="1:9" ht="25.5" x14ac:dyDescent="0.2">
      <c r="A702" s="27" t="s">
        <v>22</v>
      </c>
      <c r="B702" s="9" t="s">
        <v>1463</v>
      </c>
      <c r="C702" s="6" t="s">
        <v>24</v>
      </c>
      <c r="D702" s="10" t="s">
        <v>1464</v>
      </c>
      <c r="E702" s="11" t="s">
        <v>94</v>
      </c>
      <c r="F702" s="28">
        <v>2</v>
      </c>
      <c r="G702" s="53"/>
      <c r="H702" s="30">
        <v>28680</v>
      </c>
      <c r="I702" s="31">
        <f t="shared" si="19"/>
        <v>0</v>
      </c>
    </row>
    <row r="703" spans="1:9" ht="25.5" x14ac:dyDescent="0.2">
      <c r="A703" s="27" t="s">
        <v>22</v>
      </c>
      <c r="B703" s="9" t="s">
        <v>1466</v>
      </c>
      <c r="C703" s="6" t="s">
        <v>24</v>
      </c>
      <c r="D703" s="10" t="s">
        <v>1467</v>
      </c>
      <c r="E703" s="11" t="s">
        <v>94</v>
      </c>
      <c r="F703" s="28">
        <v>1</v>
      </c>
      <c r="G703" s="53"/>
      <c r="H703" s="30">
        <v>32640</v>
      </c>
      <c r="I703" s="31">
        <f t="shared" si="19"/>
        <v>0</v>
      </c>
    </row>
    <row r="704" spans="1:9" ht="25.5" x14ac:dyDescent="0.2">
      <c r="A704" s="27" t="s">
        <v>22</v>
      </c>
      <c r="B704" s="9" t="s">
        <v>1468</v>
      </c>
      <c r="C704" s="6" t="s">
        <v>24</v>
      </c>
      <c r="D704" s="10" t="s">
        <v>1469</v>
      </c>
      <c r="E704" s="11" t="s">
        <v>94</v>
      </c>
      <c r="F704" s="28">
        <v>3</v>
      </c>
      <c r="G704" s="53"/>
      <c r="H704" s="30">
        <v>38880</v>
      </c>
      <c r="I704" s="31">
        <f t="shared" si="19"/>
        <v>0</v>
      </c>
    </row>
    <row r="705" spans="1:9" ht="25.5" x14ac:dyDescent="0.2">
      <c r="A705" s="27" t="s">
        <v>22</v>
      </c>
      <c r="B705" s="9" t="s">
        <v>1470</v>
      </c>
      <c r="C705" s="6" t="s">
        <v>24</v>
      </c>
      <c r="D705" s="10" t="s">
        <v>1471</v>
      </c>
      <c r="E705" s="11" t="s">
        <v>94</v>
      </c>
      <c r="F705" s="28">
        <v>2</v>
      </c>
      <c r="G705" s="53"/>
      <c r="H705" s="30">
        <v>48960</v>
      </c>
      <c r="I705" s="31">
        <f t="shared" si="19"/>
        <v>0</v>
      </c>
    </row>
    <row r="706" spans="1:9" ht="25.5" x14ac:dyDescent="0.2">
      <c r="A706" s="27" t="s">
        <v>22</v>
      </c>
      <c r="B706" s="9" t="s">
        <v>1472</v>
      </c>
      <c r="C706" s="6" t="s">
        <v>24</v>
      </c>
      <c r="D706" s="10" t="s">
        <v>1473</v>
      </c>
      <c r="E706" s="11" t="s">
        <v>94</v>
      </c>
      <c r="F706" s="28">
        <v>1</v>
      </c>
      <c r="G706" s="53"/>
      <c r="H706" s="30">
        <v>58800</v>
      </c>
      <c r="I706" s="31">
        <f t="shared" si="19"/>
        <v>0</v>
      </c>
    </row>
    <row r="707" spans="1:9" ht="25.5" x14ac:dyDescent="0.2">
      <c r="A707" s="27" t="s">
        <v>22</v>
      </c>
      <c r="B707" s="9" t="s">
        <v>1474</v>
      </c>
      <c r="C707" s="6" t="s">
        <v>24</v>
      </c>
      <c r="D707" s="10" t="s">
        <v>1475</v>
      </c>
      <c r="E707" s="11" t="s">
        <v>94</v>
      </c>
      <c r="F707" s="28">
        <v>1</v>
      </c>
      <c r="G707" s="53"/>
      <c r="H707" s="30">
        <v>65160</v>
      </c>
      <c r="I707" s="31">
        <f t="shared" si="19"/>
        <v>0</v>
      </c>
    </row>
    <row r="708" spans="1:9" x14ac:dyDescent="0.2">
      <c r="A708" s="27" t="s">
        <v>22</v>
      </c>
      <c r="B708" s="9" t="s">
        <v>1476</v>
      </c>
      <c r="C708" s="6" t="s">
        <v>24</v>
      </c>
      <c r="D708" s="10" t="s">
        <v>1477</v>
      </c>
      <c r="E708" s="11" t="s">
        <v>205</v>
      </c>
      <c r="F708" s="28">
        <v>1.3535510471890593</v>
      </c>
      <c r="G708" s="53"/>
      <c r="H708" s="30">
        <v>2928</v>
      </c>
      <c r="I708" s="31">
        <f t="shared" si="19"/>
        <v>0</v>
      </c>
    </row>
    <row r="709" spans="1:9" x14ac:dyDescent="0.2">
      <c r="A709" s="27" t="s">
        <v>22</v>
      </c>
      <c r="B709" s="9" t="s">
        <v>1479</v>
      </c>
      <c r="C709" s="6" t="s">
        <v>24</v>
      </c>
      <c r="D709" s="10" t="s">
        <v>1480</v>
      </c>
      <c r="E709" s="11" t="s">
        <v>205</v>
      </c>
      <c r="F709" s="28">
        <v>1.3535510471890593</v>
      </c>
      <c r="G709" s="53"/>
      <c r="H709" s="30">
        <v>1548</v>
      </c>
      <c r="I709" s="31">
        <f t="shared" si="19"/>
        <v>0</v>
      </c>
    </row>
    <row r="710" spans="1:9" x14ac:dyDescent="0.2">
      <c r="A710" s="27" t="s">
        <v>22</v>
      </c>
      <c r="B710" s="9" t="s">
        <v>1481</v>
      </c>
      <c r="C710" s="6" t="s">
        <v>24</v>
      </c>
      <c r="D710" s="10" t="s">
        <v>1482</v>
      </c>
      <c r="E710" s="11" t="s">
        <v>205</v>
      </c>
      <c r="F710" s="28">
        <v>8.4541657052582213</v>
      </c>
      <c r="G710" s="53"/>
      <c r="H710" s="30">
        <v>3744</v>
      </c>
      <c r="I710" s="31">
        <f t="shared" si="19"/>
        <v>0</v>
      </c>
    </row>
    <row r="711" spans="1:9" x14ac:dyDescent="0.2">
      <c r="A711" s="27" t="s">
        <v>22</v>
      </c>
      <c r="B711" s="9" t="s">
        <v>1483</v>
      </c>
      <c r="C711" s="6" t="s">
        <v>24</v>
      </c>
      <c r="D711" s="10" t="s">
        <v>1484</v>
      </c>
      <c r="E711" s="11" t="s">
        <v>205</v>
      </c>
      <c r="F711" s="28">
        <v>10.017942020681708</v>
      </c>
      <c r="G711" s="53"/>
      <c r="H711" s="30">
        <v>2556</v>
      </c>
      <c r="I711" s="31">
        <f t="shared" si="19"/>
        <v>0</v>
      </c>
    </row>
    <row r="712" spans="1:9" x14ac:dyDescent="0.2">
      <c r="A712" s="27" t="s">
        <v>22</v>
      </c>
      <c r="B712" s="9" t="s">
        <v>1485</v>
      </c>
      <c r="C712" s="6" t="s">
        <v>24</v>
      </c>
      <c r="D712" s="10" t="s">
        <v>1486</v>
      </c>
      <c r="E712" s="11" t="s">
        <v>205</v>
      </c>
      <c r="F712" s="28">
        <v>9.9690740108247233</v>
      </c>
      <c r="G712" s="53"/>
      <c r="H712" s="30">
        <v>4644</v>
      </c>
      <c r="I712" s="31">
        <f t="shared" si="19"/>
        <v>0</v>
      </c>
    </row>
    <row r="713" spans="1:9" x14ac:dyDescent="0.2">
      <c r="A713" s="27" t="s">
        <v>22</v>
      </c>
      <c r="B713" s="9" t="s">
        <v>1487</v>
      </c>
      <c r="C713" s="6" t="s">
        <v>24</v>
      </c>
      <c r="D713" s="10" t="s">
        <v>1488</v>
      </c>
      <c r="E713" s="11" t="s">
        <v>205</v>
      </c>
      <c r="F713" s="28">
        <v>10.750962168536468</v>
      </c>
      <c r="G713" s="53"/>
      <c r="H713" s="30">
        <v>3624</v>
      </c>
      <c r="I713" s="31">
        <f t="shared" si="19"/>
        <v>0</v>
      </c>
    </row>
    <row r="714" spans="1:9" x14ac:dyDescent="0.2">
      <c r="A714" s="27" t="s">
        <v>22</v>
      </c>
      <c r="B714" s="9" t="s">
        <v>1489</v>
      </c>
      <c r="C714" s="6" t="s">
        <v>24</v>
      </c>
      <c r="D714" s="10" t="s">
        <v>1490</v>
      </c>
      <c r="E714" s="11" t="s">
        <v>205</v>
      </c>
      <c r="F714" s="28">
        <v>25.362497115774666</v>
      </c>
      <c r="G714" s="53"/>
      <c r="H714" s="30">
        <v>6024</v>
      </c>
      <c r="I714" s="31">
        <f t="shared" si="19"/>
        <v>0</v>
      </c>
    </row>
    <row r="715" spans="1:9" x14ac:dyDescent="0.2">
      <c r="A715" s="27" t="s">
        <v>22</v>
      </c>
      <c r="B715" s="9" t="s">
        <v>1491</v>
      </c>
      <c r="C715" s="6" t="s">
        <v>24</v>
      </c>
      <c r="D715" s="10" t="s">
        <v>1492</v>
      </c>
      <c r="E715" s="11" t="s">
        <v>205</v>
      </c>
      <c r="F715" s="28">
        <v>40.707052210867623</v>
      </c>
      <c r="G715" s="53"/>
      <c r="H715" s="30">
        <v>4236</v>
      </c>
      <c r="I715" s="31">
        <f t="shared" si="19"/>
        <v>0</v>
      </c>
    </row>
    <row r="716" spans="1:9" x14ac:dyDescent="0.2">
      <c r="A716" s="27" t="s">
        <v>22</v>
      </c>
      <c r="B716" s="9" t="s">
        <v>1493</v>
      </c>
      <c r="C716" s="6" t="s">
        <v>24</v>
      </c>
      <c r="D716" s="10" t="s">
        <v>1494</v>
      </c>
      <c r="E716" s="11" t="s">
        <v>205</v>
      </c>
      <c r="F716" s="28">
        <v>13.878514799383439</v>
      </c>
      <c r="G716" s="53"/>
      <c r="H716" s="30">
        <v>9792</v>
      </c>
      <c r="I716" s="31">
        <f t="shared" si="19"/>
        <v>0</v>
      </c>
    </row>
    <row r="717" spans="1:9" x14ac:dyDescent="0.2">
      <c r="A717" s="27" t="s">
        <v>22</v>
      </c>
      <c r="B717" s="9" t="s">
        <v>1495</v>
      </c>
      <c r="C717" s="6" t="s">
        <v>24</v>
      </c>
      <c r="D717" s="10" t="s">
        <v>1496</v>
      </c>
      <c r="E717" s="11" t="s">
        <v>205</v>
      </c>
      <c r="F717" s="28">
        <v>22.764267611815995</v>
      </c>
      <c r="G717" s="53"/>
      <c r="H717" s="30">
        <v>7152</v>
      </c>
      <c r="I717" s="31">
        <f t="shared" si="19"/>
        <v>0</v>
      </c>
    </row>
    <row r="718" spans="1:9" x14ac:dyDescent="0.2">
      <c r="A718" s="27" t="s">
        <v>22</v>
      </c>
      <c r="B718" s="9" t="s">
        <v>1497</v>
      </c>
      <c r="C718" s="6" t="s">
        <v>24</v>
      </c>
      <c r="D718" s="10" t="s">
        <v>1498</v>
      </c>
      <c r="E718" s="11" t="s">
        <v>205</v>
      </c>
      <c r="F718" s="28">
        <v>9.7736019713967881</v>
      </c>
      <c r="G718" s="53"/>
      <c r="H718" s="30">
        <v>13080</v>
      </c>
      <c r="I718" s="31">
        <f t="shared" si="19"/>
        <v>0</v>
      </c>
    </row>
    <row r="719" spans="1:9" x14ac:dyDescent="0.2">
      <c r="A719" s="27" t="s">
        <v>22</v>
      </c>
      <c r="B719" s="9" t="s">
        <v>1499</v>
      </c>
      <c r="C719" s="6" t="s">
        <v>24</v>
      </c>
      <c r="D719" s="10" t="s">
        <v>1500</v>
      </c>
      <c r="E719" s="11" t="s">
        <v>205</v>
      </c>
      <c r="F719" s="28">
        <v>13.843135709888106</v>
      </c>
      <c r="G719" s="53"/>
      <c r="H719" s="30">
        <v>9252</v>
      </c>
      <c r="I719" s="31">
        <f t="shared" si="19"/>
        <v>0</v>
      </c>
    </row>
    <row r="720" spans="1:9" x14ac:dyDescent="0.2">
      <c r="A720" s="27" t="s">
        <v>22</v>
      </c>
      <c r="B720" s="9" t="s">
        <v>1501</v>
      </c>
      <c r="C720" s="6" t="s">
        <v>24</v>
      </c>
      <c r="D720" s="10" t="s">
        <v>1502</v>
      </c>
      <c r="E720" s="11" t="s">
        <v>205</v>
      </c>
      <c r="F720" s="28">
        <v>1.9547203942793576</v>
      </c>
      <c r="G720" s="53"/>
      <c r="H720" s="30">
        <v>19320</v>
      </c>
      <c r="I720" s="31">
        <f t="shared" si="19"/>
        <v>0</v>
      </c>
    </row>
    <row r="721" spans="1:9" x14ac:dyDescent="0.2">
      <c r="A721" s="27" t="s">
        <v>22</v>
      </c>
      <c r="B721" s="9" t="s">
        <v>1503</v>
      </c>
      <c r="C721" s="6" t="s">
        <v>24</v>
      </c>
      <c r="D721" s="10" t="s">
        <v>1504</v>
      </c>
      <c r="E721" s="11" t="s">
        <v>205</v>
      </c>
      <c r="F721" s="28">
        <v>5.8641611828380729</v>
      </c>
      <c r="G721" s="53"/>
      <c r="H721" s="30">
        <v>15360</v>
      </c>
      <c r="I721" s="31">
        <f t="shared" si="19"/>
        <v>0</v>
      </c>
    </row>
    <row r="722" spans="1:9" x14ac:dyDescent="0.2">
      <c r="A722" s="27" t="s">
        <v>22</v>
      </c>
      <c r="B722" s="9" t="s">
        <v>1505</v>
      </c>
      <c r="C722" s="6" t="s">
        <v>24</v>
      </c>
      <c r="D722" s="10" t="s">
        <v>1506</v>
      </c>
      <c r="E722" s="11" t="s">
        <v>205</v>
      </c>
      <c r="F722" s="28">
        <v>1.2305009519900538</v>
      </c>
      <c r="G722" s="53"/>
      <c r="H722" s="30">
        <v>37920</v>
      </c>
      <c r="I722" s="31">
        <f t="shared" si="19"/>
        <v>0</v>
      </c>
    </row>
    <row r="723" spans="1:9" x14ac:dyDescent="0.2">
      <c r="A723" s="27" t="s">
        <v>22</v>
      </c>
      <c r="B723" s="9" t="s">
        <v>1508</v>
      </c>
      <c r="C723" s="6" t="s">
        <v>24</v>
      </c>
      <c r="D723" s="10" t="s">
        <v>1509</v>
      </c>
      <c r="E723" s="11" t="s">
        <v>205</v>
      </c>
      <c r="F723" s="28">
        <v>1.5381261899875673</v>
      </c>
      <c r="G723" s="53"/>
      <c r="H723" s="30">
        <v>44520</v>
      </c>
      <c r="I723" s="31">
        <f t="shared" si="19"/>
        <v>0</v>
      </c>
    </row>
    <row r="724" spans="1:9" x14ac:dyDescent="0.2">
      <c r="A724" s="27" t="s">
        <v>22</v>
      </c>
      <c r="B724" s="9" t="s">
        <v>1510</v>
      </c>
      <c r="C724" s="6" t="s">
        <v>24</v>
      </c>
      <c r="D724" s="10" t="s">
        <v>1511</v>
      </c>
      <c r="E724" s="11" t="s">
        <v>205</v>
      </c>
      <c r="F724" s="28">
        <v>1.4766011423880645</v>
      </c>
      <c r="G724" s="53"/>
      <c r="H724" s="30">
        <v>51240</v>
      </c>
      <c r="I724" s="31">
        <f t="shared" si="19"/>
        <v>0</v>
      </c>
    </row>
    <row r="725" spans="1:9" x14ac:dyDescent="0.2">
      <c r="A725" s="27" t="s">
        <v>22</v>
      </c>
      <c r="B725" s="9" t="s">
        <v>1512</v>
      </c>
      <c r="C725" s="6" t="s">
        <v>24</v>
      </c>
      <c r="D725" s="10" t="s">
        <v>1513</v>
      </c>
      <c r="E725" s="11" t="s">
        <v>26</v>
      </c>
      <c r="F725" s="28">
        <v>1.2612634757898051</v>
      </c>
      <c r="G725" s="53"/>
      <c r="H725" s="30">
        <v>4560</v>
      </c>
      <c r="I725" s="31">
        <f t="shared" si="19"/>
        <v>0</v>
      </c>
    </row>
    <row r="726" spans="1:9" x14ac:dyDescent="0.2">
      <c r="A726" s="27" t="s">
        <v>22</v>
      </c>
      <c r="B726" s="9" t="s">
        <v>1515</v>
      </c>
      <c r="C726" s="6" t="s">
        <v>24</v>
      </c>
      <c r="D726" s="10" t="s">
        <v>1516</v>
      </c>
      <c r="E726" s="11" t="s">
        <v>94</v>
      </c>
      <c r="F726" s="28">
        <v>1</v>
      </c>
      <c r="G726" s="53"/>
      <c r="H726" s="30">
        <v>16080</v>
      </c>
      <c r="I726" s="31">
        <f t="shared" ref="I726:I739" si="20">F726*G726</f>
        <v>0</v>
      </c>
    </row>
    <row r="727" spans="1:9" x14ac:dyDescent="0.2">
      <c r="A727" s="27" t="s">
        <v>22</v>
      </c>
      <c r="B727" s="9" t="s">
        <v>1518</v>
      </c>
      <c r="C727" s="6" t="s">
        <v>24</v>
      </c>
      <c r="D727" s="10" t="s">
        <v>1519</v>
      </c>
      <c r="E727" s="11" t="s">
        <v>94</v>
      </c>
      <c r="F727" s="28">
        <v>2</v>
      </c>
      <c r="G727" s="53"/>
      <c r="H727" s="30">
        <v>18480</v>
      </c>
      <c r="I727" s="31">
        <f t="shared" si="20"/>
        <v>0</v>
      </c>
    </row>
    <row r="728" spans="1:9" x14ac:dyDescent="0.2">
      <c r="A728" s="27" t="s">
        <v>22</v>
      </c>
      <c r="B728" s="9" t="s">
        <v>1520</v>
      </c>
      <c r="C728" s="6" t="s">
        <v>24</v>
      </c>
      <c r="D728" s="10" t="s">
        <v>1521</v>
      </c>
      <c r="E728" s="11" t="s">
        <v>94</v>
      </c>
      <c r="F728" s="28">
        <v>2</v>
      </c>
      <c r="G728" s="53"/>
      <c r="H728" s="30">
        <v>20880</v>
      </c>
      <c r="I728" s="31">
        <f t="shared" si="20"/>
        <v>0</v>
      </c>
    </row>
    <row r="729" spans="1:9" x14ac:dyDescent="0.2">
      <c r="A729" s="27" t="s">
        <v>22</v>
      </c>
      <c r="B729" s="9" t="s">
        <v>1522</v>
      </c>
      <c r="C729" s="6" t="s">
        <v>24</v>
      </c>
      <c r="D729" s="10" t="s">
        <v>1523</v>
      </c>
      <c r="E729" s="11" t="s">
        <v>94</v>
      </c>
      <c r="F729" s="28">
        <v>12</v>
      </c>
      <c r="G729" s="53"/>
      <c r="H729" s="30">
        <v>32640</v>
      </c>
      <c r="I729" s="31">
        <f t="shared" si="20"/>
        <v>0</v>
      </c>
    </row>
    <row r="730" spans="1:9" x14ac:dyDescent="0.2">
      <c r="A730" s="27" t="s">
        <v>22</v>
      </c>
      <c r="B730" s="9" t="s">
        <v>1524</v>
      </c>
      <c r="C730" s="6" t="s">
        <v>24</v>
      </c>
      <c r="D730" s="10" t="s">
        <v>1525</v>
      </c>
      <c r="E730" s="11" t="s">
        <v>94</v>
      </c>
      <c r="F730" s="28">
        <v>8</v>
      </c>
      <c r="G730" s="53"/>
      <c r="H730" s="30">
        <v>40200</v>
      </c>
      <c r="I730" s="31">
        <f t="shared" si="20"/>
        <v>0</v>
      </c>
    </row>
    <row r="731" spans="1:9" x14ac:dyDescent="0.2">
      <c r="A731" s="27" t="s">
        <v>22</v>
      </c>
      <c r="B731" s="9" t="s">
        <v>1526</v>
      </c>
      <c r="C731" s="6" t="s">
        <v>24</v>
      </c>
      <c r="D731" s="10" t="s">
        <v>1527</v>
      </c>
      <c r="E731" s="11" t="s">
        <v>94</v>
      </c>
      <c r="F731" s="28">
        <v>4</v>
      </c>
      <c r="G731" s="53"/>
      <c r="H731" s="30">
        <v>51960</v>
      </c>
      <c r="I731" s="31">
        <f t="shared" si="20"/>
        <v>0</v>
      </c>
    </row>
    <row r="732" spans="1:9" ht="12.75" customHeight="1" x14ac:dyDescent="0.2">
      <c r="A732" s="2" t="s">
        <v>20</v>
      </c>
      <c r="B732" s="9" t="s">
        <v>1528</v>
      </c>
      <c r="C732" s="6" t="s">
        <v>24</v>
      </c>
      <c r="D732" s="10" t="s">
        <v>1529</v>
      </c>
      <c r="E732" s="11" t="s">
        <v>94</v>
      </c>
      <c r="F732" s="28">
        <v>2</v>
      </c>
      <c r="G732" s="56"/>
      <c r="H732" s="44">
        <v>76440</v>
      </c>
      <c r="I732" s="31">
        <f t="shared" si="20"/>
        <v>0</v>
      </c>
    </row>
    <row r="733" spans="1:9" x14ac:dyDescent="0.2">
      <c r="A733" s="27" t="s">
        <v>22</v>
      </c>
      <c r="B733" s="9" t="s">
        <v>1530</v>
      </c>
      <c r="C733" s="6" t="s">
        <v>24</v>
      </c>
      <c r="D733" s="10" t="s">
        <v>1531</v>
      </c>
      <c r="E733" s="11" t="s">
        <v>205</v>
      </c>
      <c r="F733" s="28">
        <v>956.71449017226689</v>
      </c>
      <c r="G733" s="53"/>
      <c r="H733" s="30">
        <v>132</v>
      </c>
      <c r="I733" s="31">
        <f t="shared" si="20"/>
        <v>0</v>
      </c>
    </row>
    <row r="734" spans="1:9" ht="12.75" customHeight="1" x14ac:dyDescent="0.2">
      <c r="A734" s="2" t="s">
        <v>20</v>
      </c>
      <c r="B734" s="9" t="s">
        <v>1533</v>
      </c>
      <c r="C734" s="6" t="s">
        <v>24</v>
      </c>
      <c r="D734" s="10" t="s">
        <v>1534</v>
      </c>
      <c r="E734" s="11" t="s">
        <v>205</v>
      </c>
      <c r="F734" s="28">
        <v>245.78654237668641</v>
      </c>
      <c r="G734" s="56"/>
      <c r="H734" s="44">
        <v>201.6</v>
      </c>
      <c r="I734" s="31">
        <f t="shared" si="20"/>
        <v>0</v>
      </c>
    </row>
    <row r="735" spans="1:9" x14ac:dyDescent="0.2">
      <c r="A735" s="27" t="s">
        <v>22</v>
      </c>
      <c r="B735" s="9" t="s">
        <v>1535</v>
      </c>
      <c r="C735" s="6" t="s">
        <v>24</v>
      </c>
      <c r="D735" s="10" t="s">
        <v>1536</v>
      </c>
      <c r="E735" s="11" t="s">
        <v>205</v>
      </c>
      <c r="F735" s="28">
        <v>31.422130338040674</v>
      </c>
      <c r="G735" s="53"/>
      <c r="H735" s="30">
        <v>267.59999999999997</v>
      </c>
      <c r="I735" s="31">
        <f t="shared" si="20"/>
        <v>0</v>
      </c>
    </row>
    <row r="736" spans="1:9" x14ac:dyDescent="0.2">
      <c r="A736" s="27" t="s">
        <v>22</v>
      </c>
      <c r="B736" s="9" t="s">
        <v>1537</v>
      </c>
      <c r="C736" s="6" t="s">
        <v>24</v>
      </c>
      <c r="D736" s="10" t="s">
        <v>1538</v>
      </c>
      <c r="E736" s="11" t="s">
        <v>205</v>
      </c>
      <c r="F736" s="28">
        <v>33.83877617972648</v>
      </c>
      <c r="G736" s="53"/>
      <c r="H736" s="30">
        <v>244.79999999999998</v>
      </c>
      <c r="I736" s="31">
        <f t="shared" si="20"/>
        <v>0</v>
      </c>
    </row>
    <row r="737" spans="1:9" x14ac:dyDescent="0.2">
      <c r="A737" s="27" t="s">
        <v>22</v>
      </c>
      <c r="B737" s="9" t="s">
        <v>1539</v>
      </c>
      <c r="C737" s="6" t="s">
        <v>24</v>
      </c>
      <c r="D737" s="10" t="s">
        <v>1540</v>
      </c>
      <c r="E737" s="11" t="s">
        <v>205</v>
      </c>
      <c r="F737" s="28">
        <v>33.223525703731454</v>
      </c>
      <c r="G737" s="53"/>
      <c r="H737" s="30">
        <v>412.8</v>
      </c>
      <c r="I737" s="31">
        <f t="shared" si="20"/>
        <v>0</v>
      </c>
    </row>
    <row r="738" spans="1:9" x14ac:dyDescent="0.2">
      <c r="A738" s="27" t="s">
        <v>22</v>
      </c>
      <c r="B738" s="9" t="s">
        <v>1541</v>
      </c>
      <c r="C738" s="6" t="s">
        <v>24</v>
      </c>
      <c r="D738" s="10" t="s">
        <v>1542</v>
      </c>
      <c r="E738" s="11" t="s">
        <v>205</v>
      </c>
      <c r="F738" s="28">
        <v>20.918516183830917</v>
      </c>
      <c r="G738" s="53"/>
      <c r="H738" s="30">
        <v>560.4</v>
      </c>
      <c r="I738" s="31">
        <f t="shared" si="20"/>
        <v>0</v>
      </c>
    </row>
    <row r="739" spans="1:9" x14ac:dyDescent="0.2">
      <c r="A739" s="27" t="s">
        <v>22</v>
      </c>
      <c r="B739" s="9" t="s">
        <v>1543</v>
      </c>
      <c r="C739" s="6" t="s">
        <v>24</v>
      </c>
      <c r="D739" s="10" t="s">
        <v>1544</v>
      </c>
      <c r="E739" s="11" t="s">
        <v>205</v>
      </c>
      <c r="F739" s="28">
        <v>27.686271419776212</v>
      </c>
      <c r="G739" s="53"/>
      <c r="H739" s="30">
        <v>399.59999999999997</v>
      </c>
      <c r="I739" s="31">
        <f t="shared" si="20"/>
        <v>0</v>
      </c>
    </row>
    <row r="740" spans="1:9" ht="12.75" customHeight="1" x14ac:dyDescent="0.2">
      <c r="A740" s="45" t="s">
        <v>22</v>
      </c>
      <c r="B740" s="35" t="s">
        <v>250</v>
      </c>
      <c r="C740" s="36"/>
      <c r="D740" s="37" t="s">
        <v>1546</v>
      </c>
      <c r="E740" s="36"/>
      <c r="F740" s="46">
        <v>0</v>
      </c>
      <c r="G740" s="57"/>
      <c r="H740" s="47"/>
      <c r="I740" s="26">
        <f>SUM(I741)</f>
        <v>0</v>
      </c>
    </row>
    <row r="741" spans="1:9" x14ac:dyDescent="0.2">
      <c r="A741" s="27" t="s">
        <v>22</v>
      </c>
      <c r="B741" s="9" t="s">
        <v>1547</v>
      </c>
      <c r="C741" s="6" t="s">
        <v>24</v>
      </c>
      <c r="D741" s="10" t="s">
        <v>1548</v>
      </c>
      <c r="E741" s="11" t="s">
        <v>205</v>
      </c>
      <c r="F741" s="28">
        <v>0.73830057119403225</v>
      </c>
      <c r="G741" s="53"/>
      <c r="H741" s="30">
        <v>36120</v>
      </c>
      <c r="I741" s="31">
        <f>F741*G741</f>
        <v>0</v>
      </c>
    </row>
    <row r="742" spans="1:9" ht="12.75" customHeight="1" x14ac:dyDescent="0.2">
      <c r="A742" s="27" t="s">
        <v>22</v>
      </c>
      <c r="B742" s="35" t="s">
        <v>258</v>
      </c>
      <c r="C742" s="36"/>
      <c r="D742" s="37" t="s">
        <v>1550</v>
      </c>
      <c r="E742" s="36"/>
      <c r="F742" s="46">
        <v>0</v>
      </c>
      <c r="G742" s="57"/>
      <c r="H742" s="47"/>
      <c r="I742" s="26">
        <f>SUM(I743:I767)</f>
        <v>0</v>
      </c>
    </row>
    <row r="743" spans="1:9" ht="25.5" x14ac:dyDescent="0.2">
      <c r="A743" s="27" t="s">
        <v>22</v>
      </c>
      <c r="B743" s="9" t="s">
        <v>1551</v>
      </c>
      <c r="C743" s="6" t="s">
        <v>24</v>
      </c>
      <c r="D743" s="10" t="s">
        <v>1552</v>
      </c>
      <c r="E743" s="11" t="s">
        <v>26</v>
      </c>
      <c r="F743" s="28">
        <v>3.1377774275746373</v>
      </c>
      <c r="G743" s="53"/>
      <c r="H743" s="30">
        <v>6840</v>
      </c>
      <c r="I743" s="31">
        <f t="shared" ref="I743:I767" si="21">F743*G743</f>
        <v>0</v>
      </c>
    </row>
    <row r="744" spans="1:9" ht="25.5" x14ac:dyDescent="0.2">
      <c r="A744" s="27" t="s">
        <v>22</v>
      </c>
      <c r="B744" s="9" t="s">
        <v>1554</v>
      </c>
      <c r="C744" s="6" t="s">
        <v>24</v>
      </c>
      <c r="D744" s="10" t="s">
        <v>1555</v>
      </c>
      <c r="E744" s="11" t="s">
        <v>26</v>
      </c>
      <c r="F744" s="28">
        <v>1.5381261899875673</v>
      </c>
      <c r="G744" s="53"/>
      <c r="H744" s="30">
        <v>1692</v>
      </c>
      <c r="I744" s="31">
        <f t="shared" si="21"/>
        <v>0</v>
      </c>
    </row>
    <row r="745" spans="1:9" x14ac:dyDescent="0.2">
      <c r="A745" s="27" t="s">
        <v>22</v>
      </c>
      <c r="B745" s="9" t="s">
        <v>1556</v>
      </c>
      <c r="C745" s="6" t="s">
        <v>24</v>
      </c>
      <c r="D745" s="10" t="s">
        <v>1557</v>
      </c>
      <c r="E745" s="11" t="s">
        <v>26</v>
      </c>
      <c r="F745" s="28">
        <v>8.9211319019278896</v>
      </c>
      <c r="G745" s="53"/>
      <c r="H745" s="30">
        <v>2736</v>
      </c>
      <c r="I745" s="31">
        <f t="shared" si="21"/>
        <v>0</v>
      </c>
    </row>
    <row r="746" spans="1:9" ht="25.5" x14ac:dyDescent="0.2">
      <c r="A746" s="27" t="s">
        <v>22</v>
      </c>
      <c r="B746" s="9" t="s">
        <v>1558</v>
      </c>
      <c r="C746" s="6" t="s">
        <v>24</v>
      </c>
      <c r="D746" s="10" t="s">
        <v>1559</v>
      </c>
      <c r="E746" s="11" t="s">
        <v>26</v>
      </c>
      <c r="F746" s="28">
        <v>15.381261899875673</v>
      </c>
      <c r="G746" s="53"/>
      <c r="H746" s="30">
        <v>4284</v>
      </c>
      <c r="I746" s="31">
        <f t="shared" si="21"/>
        <v>0</v>
      </c>
    </row>
    <row r="747" spans="1:9" ht="25.5" x14ac:dyDescent="0.2">
      <c r="A747" s="27" t="s">
        <v>22</v>
      </c>
      <c r="B747" s="9" t="s">
        <v>1560</v>
      </c>
      <c r="C747" s="6" t="s">
        <v>24</v>
      </c>
      <c r="D747" s="10" t="s">
        <v>1561</v>
      </c>
      <c r="E747" s="11" t="s">
        <v>26</v>
      </c>
      <c r="F747" s="28">
        <v>13.888288401354837</v>
      </c>
      <c r="G747" s="53"/>
      <c r="H747" s="30">
        <v>5868</v>
      </c>
      <c r="I747" s="31">
        <f t="shared" si="21"/>
        <v>0</v>
      </c>
    </row>
    <row r="748" spans="1:9" ht="25.5" x14ac:dyDescent="0.2">
      <c r="A748" s="27" t="s">
        <v>22</v>
      </c>
      <c r="B748" s="9" t="s">
        <v>1562</v>
      </c>
      <c r="C748" s="6" t="s">
        <v>24</v>
      </c>
      <c r="D748" s="10" t="s">
        <v>1563</v>
      </c>
      <c r="E748" s="11" t="s">
        <v>26</v>
      </c>
      <c r="F748" s="28">
        <v>11.122359043449546</v>
      </c>
      <c r="G748" s="53"/>
      <c r="H748" s="30">
        <v>8748</v>
      </c>
      <c r="I748" s="31">
        <f t="shared" si="21"/>
        <v>0</v>
      </c>
    </row>
    <row r="749" spans="1:9" ht="25.5" x14ac:dyDescent="0.2">
      <c r="A749" s="27" t="s">
        <v>22</v>
      </c>
      <c r="B749" s="9" t="s">
        <v>1564</v>
      </c>
      <c r="C749" s="6" t="s">
        <v>24</v>
      </c>
      <c r="D749" s="10" t="s">
        <v>1565</v>
      </c>
      <c r="E749" s="11" t="s">
        <v>41</v>
      </c>
      <c r="F749" s="28">
        <v>1.4953611016237085</v>
      </c>
      <c r="G749" s="53"/>
      <c r="H749" s="30">
        <v>6576</v>
      </c>
      <c r="I749" s="31">
        <f t="shared" si="21"/>
        <v>0</v>
      </c>
    </row>
    <row r="750" spans="1:9" x14ac:dyDescent="0.2">
      <c r="A750" s="27" t="s">
        <v>22</v>
      </c>
      <c r="B750" s="9" t="s">
        <v>1567</v>
      </c>
      <c r="C750" s="6" t="s">
        <v>24</v>
      </c>
      <c r="D750" s="10" t="s">
        <v>1568</v>
      </c>
      <c r="E750" s="11" t="s">
        <v>205</v>
      </c>
      <c r="F750" s="28">
        <v>17.657688661057271</v>
      </c>
      <c r="G750" s="53"/>
      <c r="H750" s="30">
        <v>1572</v>
      </c>
      <c r="I750" s="31">
        <f t="shared" si="21"/>
        <v>0</v>
      </c>
    </row>
    <row r="751" spans="1:9" x14ac:dyDescent="0.2">
      <c r="A751" s="27" t="s">
        <v>22</v>
      </c>
      <c r="B751" s="9" t="s">
        <v>1570</v>
      </c>
      <c r="C751" s="6" t="s">
        <v>24</v>
      </c>
      <c r="D751" s="10" t="s">
        <v>1571</v>
      </c>
      <c r="E751" s="11" t="s">
        <v>205</v>
      </c>
      <c r="F751" s="28">
        <v>9.659432473121921</v>
      </c>
      <c r="G751" s="53"/>
      <c r="H751" s="30">
        <v>1932</v>
      </c>
      <c r="I751" s="31">
        <f t="shared" si="21"/>
        <v>0</v>
      </c>
    </row>
    <row r="752" spans="1:9" x14ac:dyDescent="0.2">
      <c r="A752" s="27" t="s">
        <v>22</v>
      </c>
      <c r="B752" s="9" t="s">
        <v>1572</v>
      </c>
      <c r="C752" s="6" t="s">
        <v>24</v>
      </c>
      <c r="D752" s="10" t="s">
        <v>1573</v>
      </c>
      <c r="E752" s="11" t="s">
        <v>205</v>
      </c>
      <c r="F752" s="28">
        <v>25.02042104677578</v>
      </c>
      <c r="G752" s="53"/>
      <c r="H752" s="30">
        <v>3144</v>
      </c>
      <c r="I752" s="31">
        <f t="shared" si="21"/>
        <v>0</v>
      </c>
    </row>
    <row r="753" spans="1:9" x14ac:dyDescent="0.2">
      <c r="A753" s="27" t="s">
        <v>22</v>
      </c>
      <c r="B753" s="9" t="s">
        <v>1574</v>
      </c>
      <c r="C753" s="6" t="s">
        <v>24</v>
      </c>
      <c r="D753" s="10" t="s">
        <v>1575</v>
      </c>
      <c r="E753" s="11" t="s">
        <v>205</v>
      </c>
      <c r="F753" s="28">
        <v>16.427187709067216</v>
      </c>
      <c r="G753" s="53"/>
      <c r="H753" s="30">
        <v>3696</v>
      </c>
      <c r="I753" s="31">
        <f t="shared" si="21"/>
        <v>0</v>
      </c>
    </row>
    <row r="754" spans="1:9" x14ac:dyDescent="0.2">
      <c r="A754" s="27" t="s">
        <v>22</v>
      </c>
      <c r="B754" s="9" t="s">
        <v>1576</v>
      </c>
      <c r="C754" s="6" t="s">
        <v>24</v>
      </c>
      <c r="D754" s="10" t="s">
        <v>1577</v>
      </c>
      <c r="E754" s="11" t="s">
        <v>205</v>
      </c>
      <c r="F754" s="28">
        <v>11.012983520310982</v>
      </c>
      <c r="G754" s="53"/>
      <c r="H754" s="30">
        <v>5232</v>
      </c>
      <c r="I754" s="31">
        <f t="shared" si="21"/>
        <v>0</v>
      </c>
    </row>
    <row r="755" spans="1:9" x14ac:dyDescent="0.2">
      <c r="A755" s="27" t="s">
        <v>22</v>
      </c>
      <c r="B755" s="9" t="s">
        <v>1578</v>
      </c>
      <c r="C755" s="6" t="s">
        <v>24</v>
      </c>
      <c r="D755" s="10" t="s">
        <v>1579</v>
      </c>
      <c r="E755" s="11" t="s">
        <v>205</v>
      </c>
      <c r="F755" s="28">
        <v>4.2452282843656857</v>
      </c>
      <c r="G755" s="53"/>
      <c r="H755" s="30">
        <v>5964</v>
      </c>
      <c r="I755" s="31">
        <f t="shared" si="21"/>
        <v>0</v>
      </c>
    </row>
    <row r="756" spans="1:9" ht="25.5" x14ac:dyDescent="0.2">
      <c r="A756" s="27" t="s">
        <v>22</v>
      </c>
      <c r="B756" s="9" t="s">
        <v>1580</v>
      </c>
      <c r="C756" s="6" t="s">
        <v>24</v>
      </c>
      <c r="D756" s="10" t="s">
        <v>1581</v>
      </c>
      <c r="E756" s="11" t="s">
        <v>205</v>
      </c>
      <c r="F756" s="28">
        <v>1.9380389993843348</v>
      </c>
      <c r="G756" s="53"/>
      <c r="H756" s="30">
        <v>13080</v>
      </c>
      <c r="I756" s="31">
        <f t="shared" si="21"/>
        <v>0</v>
      </c>
    </row>
    <row r="757" spans="1:9" ht="25.5" x14ac:dyDescent="0.2">
      <c r="A757" s="27" t="s">
        <v>22</v>
      </c>
      <c r="B757" s="9" t="s">
        <v>1583</v>
      </c>
      <c r="C757" s="6" t="s">
        <v>24</v>
      </c>
      <c r="D757" s="10" t="s">
        <v>1584</v>
      </c>
      <c r="E757" s="11" t="s">
        <v>205</v>
      </c>
      <c r="F757" s="28">
        <v>1.9072764755845835</v>
      </c>
      <c r="G757" s="53"/>
      <c r="H757" s="30">
        <v>336</v>
      </c>
      <c r="I757" s="31">
        <f t="shared" si="21"/>
        <v>0</v>
      </c>
    </row>
    <row r="758" spans="1:9" ht="25.5" x14ac:dyDescent="0.2">
      <c r="A758" s="27" t="s">
        <v>22</v>
      </c>
      <c r="B758" s="9" t="s">
        <v>1585</v>
      </c>
      <c r="C758" s="6" t="s">
        <v>24</v>
      </c>
      <c r="D758" s="10" t="s">
        <v>1586</v>
      </c>
      <c r="E758" s="11" t="s">
        <v>205</v>
      </c>
      <c r="F758" s="28">
        <v>1.1443658853507501</v>
      </c>
      <c r="G758" s="53"/>
      <c r="H758" s="30">
        <v>457.2</v>
      </c>
      <c r="I758" s="31">
        <f t="shared" si="21"/>
        <v>0</v>
      </c>
    </row>
    <row r="759" spans="1:9" ht="25.5" x14ac:dyDescent="0.2">
      <c r="A759" s="27" t="s">
        <v>22</v>
      </c>
      <c r="B759" s="9" t="s">
        <v>1587</v>
      </c>
      <c r="C759" s="6" t="s">
        <v>24</v>
      </c>
      <c r="D759" s="10" t="s">
        <v>1588</v>
      </c>
      <c r="E759" s="11" t="s">
        <v>205</v>
      </c>
      <c r="F759" s="28">
        <v>1.6611762851865728</v>
      </c>
      <c r="G759" s="53"/>
      <c r="H759" s="30">
        <v>1572</v>
      </c>
      <c r="I759" s="31">
        <f t="shared" si="21"/>
        <v>0</v>
      </c>
    </row>
    <row r="760" spans="1:9" ht="12.75" customHeight="1" x14ac:dyDescent="0.2">
      <c r="A760" s="2" t="s">
        <v>20</v>
      </c>
      <c r="B760" s="9" t="s">
        <v>1590</v>
      </c>
      <c r="C760" s="6" t="s">
        <v>24</v>
      </c>
      <c r="D760" s="10" t="s">
        <v>1591</v>
      </c>
      <c r="E760" s="11" t="s">
        <v>205</v>
      </c>
      <c r="F760" s="28">
        <v>1.8457514279850809</v>
      </c>
      <c r="G760" s="56"/>
      <c r="H760" s="44">
        <v>1932</v>
      </c>
      <c r="I760" s="31">
        <f t="shared" si="21"/>
        <v>0</v>
      </c>
    </row>
    <row r="761" spans="1:9" x14ac:dyDescent="0.2">
      <c r="A761" s="27" t="s">
        <v>22</v>
      </c>
      <c r="B761" s="9" t="s">
        <v>1592</v>
      </c>
      <c r="C761" s="6" t="s">
        <v>24</v>
      </c>
      <c r="D761" s="10" t="s">
        <v>1593</v>
      </c>
      <c r="E761" s="11" t="s">
        <v>94</v>
      </c>
      <c r="F761" s="28">
        <v>8</v>
      </c>
      <c r="G761" s="53"/>
      <c r="H761" s="30">
        <v>2424</v>
      </c>
      <c r="I761" s="31">
        <f t="shared" si="21"/>
        <v>0</v>
      </c>
    </row>
    <row r="762" spans="1:9" x14ac:dyDescent="0.2">
      <c r="A762" s="27" t="s">
        <v>22</v>
      </c>
      <c r="B762" s="9" t="s">
        <v>1595</v>
      </c>
      <c r="C762" s="6" t="s">
        <v>24</v>
      </c>
      <c r="D762" s="10" t="s">
        <v>1596</v>
      </c>
      <c r="E762" s="11" t="s">
        <v>94</v>
      </c>
      <c r="F762" s="28">
        <v>4</v>
      </c>
      <c r="G762" s="53"/>
      <c r="H762" s="30">
        <v>3888</v>
      </c>
      <c r="I762" s="31">
        <f t="shared" si="21"/>
        <v>0</v>
      </c>
    </row>
    <row r="763" spans="1:9" ht="25.5" x14ac:dyDescent="0.2">
      <c r="A763" s="27" t="s">
        <v>22</v>
      </c>
      <c r="B763" s="9" t="s">
        <v>1597</v>
      </c>
      <c r="C763" s="6" t="s">
        <v>24</v>
      </c>
      <c r="D763" s="10" t="s">
        <v>1598</v>
      </c>
      <c r="E763" s="11" t="s">
        <v>26</v>
      </c>
      <c r="F763" s="28">
        <v>1.8057601470454041</v>
      </c>
      <c r="G763" s="53"/>
      <c r="H763" s="30">
        <v>2652</v>
      </c>
      <c r="I763" s="31">
        <f t="shared" si="21"/>
        <v>0</v>
      </c>
    </row>
    <row r="764" spans="1:9" ht="25.5" x14ac:dyDescent="0.2">
      <c r="A764" s="27" t="s">
        <v>22</v>
      </c>
      <c r="B764" s="9" t="s">
        <v>1600</v>
      </c>
      <c r="C764" s="6" t="s">
        <v>24</v>
      </c>
      <c r="D764" s="10" t="s">
        <v>1601</v>
      </c>
      <c r="E764" s="11" t="s">
        <v>26</v>
      </c>
      <c r="F764" s="28">
        <v>7.4568357690597269</v>
      </c>
      <c r="G764" s="53"/>
      <c r="H764" s="30">
        <v>7104</v>
      </c>
      <c r="I764" s="31">
        <f t="shared" si="21"/>
        <v>0</v>
      </c>
    </row>
    <row r="765" spans="1:9" ht="12.75" customHeight="1" x14ac:dyDescent="0.2">
      <c r="B765" s="9" t="s">
        <v>1602</v>
      </c>
      <c r="C765" s="6" t="s">
        <v>24</v>
      </c>
      <c r="D765" s="10" t="s">
        <v>1603</v>
      </c>
      <c r="E765" s="11" t="s">
        <v>26</v>
      </c>
      <c r="F765" s="28">
        <v>11.063717431621164</v>
      </c>
      <c r="G765" s="53"/>
      <c r="H765" s="30">
        <v>8748</v>
      </c>
      <c r="I765" s="31">
        <f t="shared" si="21"/>
        <v>0</v>
      </c>
    </row>
    <row r="766" spans="1:9" ht="12.75" customHeight="1" x14ac:dyDescent="0.2">
      <c r="B766" s="9" t="s">
        <v>1604</v>
      </c>
      <c r="C766" s="6" t="s">
        <v>24</v>
      </c>
      <c r="D766" s="10" t="s">
        <v>1605</v>
      </c>
      <c r="E766" s="11" t="s">
        <v>26</v>
      </c>
      <c r="F766" s="28">
        <v>0.21533766659825943</v>
      </c>
      <c r="G766" s="53"/>
      <c r="H766" s="30">
        <v>2676</v>
      </c>
      <c r="I766" s="31">
        <f t="shared" si="21"/>
        <v>0</v>
      </c>
    </row>
    <row r="767" spans="1:9" ht="12.75" customHeight="1" x14ac:dyDescent="0.2">
      <c r="B767" s="9" t="s">
        <v>1607</v>
      </c>
      <c r="C767" s="6" t="s">
        <v>24</v>
      </c>
      <c r="D767" s="10" t="s">
        <v>1608</v>
      </c>
      <c r="E767" s="11" t="s">
        <v>26</v>
      </c>
      <c r="F767" s="28">
        <v>0.19688015231840861</v>
      </c>
      <c r="G767" s="53"/>
      <c r="H767" s="30">
        <v>10644</v>
      </c>
      <c r="I767" s="31">
        <f t="shared" si="21"/>
        <v>0</v>
      </c>
    </row>
    <row r="768" spans="1:9" ht="12.75" customHeight="1" x14ac:dyDescent="0.2">
      <c r="B768" s="35" t="s">
        <v>261</v>
      </c>
      <c r="C768" s="36"/>
      <c r="D768" s="37" t="s">
        <v>1609</v>
      </c>
      <c r="E768" s="36"/>
      <c r="F768" s="46">
        <v>0</v>
      </c>
      <c r="G768" s="57"/>
      <c r="H768" s="47"/>
      <c r="I768" s="26">
        <f>SUM(I769:I772)</f>
        <v>0</v>
      </c>
    </row>
    <row r="769" spans="2:9" ht="12.75" customHeight="1" x14ac:dyDescent="0.2">
      <c r="B769" s="9" t="s">
        <v>1610</v>
      </c>
      <c r="C769" s="6" t="s">
        <v>24</v>
      </c>
      <c r="D769" s="10" t="s">
        <v>1611</v>
      </c>
      <c r="E769" s="11" t="s">
        <v>94</v>
      </c>
      <c r="F769" s="28">
        <v>8</v>
      </c>
      <c r="G769" s="53"/>
      <c r="H769" s="30">
        <v>805.19999999999993</v>
      </c>
      <c r="I769" s="31">
        <f t="shared" ref="I769:I772" si="22">F769*G769</f>
        <v>0</v>
      </c>
    </row>
    <row r="770" spans="2:9" ht="12.75" customHeight="1" x14ac:dyDescent="0.2">
      <c r="B770" s="9" t="s">
        <v>1612</v>
      </c>
      <c r="C770" s="6" t="s">
        <v>24</v>
      </c>
      <c r="D770" s="10" t="s">
        <v>1613</v>
      </c>
      <c r="E770" s="11" t="s">
        <v>129</v>
      </c>
      <c r="F770" s="28">
        <v>4.3867358938445413</v>
      </c>
      <c r="G770" s="53"/>
      <c r="H770" s="30">
        <v>168</v>
      </c>
      <c r="I770" s="31">
        <f t="shared" si="22"/>
        <v>0</v>
      </c>
    </row>
    <row r="771" spans="2:9" ht="12.75" customHeight="1" x14ac:dyDescent="0.2">
      <c r="B771" s="9" t="s">
        <v>1614</v>
      </c>
      <c r="C771" s="6" t="s">
        <v>24</v>
      </c>
      <c r="D771" s="10" t="s">
        <v>1615</v>
      </c>
      <c r="E771" s="11" t="s">
        <v>26</v>
      </c>
      <c r="F771" s="28">
        <v>1.0459258091915458</v>
      </c>
      <c r="G771" s="53"/>
      <c r="H771" s="30">
        <v>54</v>
      </c>
      <c r="I771" s="31">
        <f t="shared" si="22"/>
        <v>0</v>
      </c>
    </row>
    <row r="772" spans="2:9" ht="12.75" customHeight="1" x14ac:dyDescent="0.2">
      <c r="B772" s="9" t="s">
        <v>1616</v>
      </c>
      <c r="C772" s="6" t="s">
        <v>24</v>
      </c>
      <c r="D772" s="10" t="s">
        <v>1617</v>
      </c>
      <c r="E772" s="11" t="s">
        <v>129</v>
      </c>
      <c r="F772" s="28">
        <v>11.505183901107003</v>
      </c>
      <c r="G772" s="53"/>
      <c r="H772" s="30">
        <v>2.4</v>
      </c>
      <c r="I772" s="31">
        <f t="shared" si="22"/>
        <v>0</v>
      </c>
    </row>
    <row r="773" spans="2:9" ht="12.75" customHeight="1" x14ac:dyDescent="0.2">
      <c r="F773" s="48"/>
    </row>
  </sheetData>
  <sheetProtection algorithmName="SHA-512" hashValue="uC4roGavVUtYQVQstmWS4jYr3soPF1YHEa8gKpi9pmiMZ/+OkzzJNvjFA+tmHg/A4Pj8kgL8DLGRMyA8pxSzDA==" saltValue="YIZYIvhBeG0ZjVOCrmEH0g==" spinCount="100000" sheet="1" objects="1" scenarios="1"/>
  <mergeCells count="10">
    <mergeCell ref="E4:E5"/>
    <mergeCell ref="F4:F5"/>
    <mergeCell ref="G4:G5"/>
    <mergeCell ref="H4:H5"/>
    <mergeCell ref="I4:I5"/>
    <mergeCell ref="D4:D5"/>
    <mergeCell ref="B2:C2"/>
    <mergeCell ref="B3:C3"/>
    <mergeCell ref="B4:B5"/>
    <mergeCell ref="C4:C5"/>
  </mergeCells>
  <conditionalFormatting sqref="G7:G772">
    <cfRule type="cellIs" dxfId="3" priority="1" operator="greaterThan">
      <formula>$H7</formula>
    </cfRule>
  </conditionalFormatting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73"/>
  <sheetViews>
    <sheetView showZeros="0" topLeftCell="B1" workbookViewId="0">
      <selection activeCell="B8" sqref="B8"/>
    </sheetView>
  </sheetViews>
  <sheetFormatPr defaultColWidth="9.140625" defaultRowHeight="12.75" customHeight="1" x14ac:dyDescent="0.2"/>
  <cols>
    <col min="1" max="1" width="9.140625" hidden="1" customWidth="1"/>
    <col min="3" max="3" width="8" customWidth="1"/>
    <col min="4" max="4" width="54.7109375" customWidth="1"/>
    <col min="5" max="5" width="9" customWidth="1"/>
    <col min="6" max="6" width="15.28515625" style="49" bestFit="1" customWidth="1"/>
    <col min="7" max="8" width="15.28515625" style="49" customWidth="1"/>
    <col min="9" max="9" width="16.7109375" style="49" customWidth="1"/>
  </cols>
  <sheetData>
    <row r="1" spans="1:9" ht="12.75" customHeight="1" x14ac:dyDescent="0.2">
      <c r="A1" t="s">
        <v>0</v>
      </c>
      <c r="B1" s="1"/>
      <c r="C1" s="1"/>
      <c r="D1" s="1"/>
      <c r="E1" s="1"/>
      <c r="F1" s="19"/>
      <c r="G1" s="19"/>
      <c r="H1" s="19"/>
      <c r="I1" s="19"/>
    </row>
    <row r="2" spans="1:9" ht="15" customHeight="1" x14ac:dyDescent="0.25">
      <c r="A2" t="s">
        <v>1</v>
      </c>
      <c r="B2" s="66"/>
      <c r="C2" s="67"/>
      <c r="D2" s="3" t="s">
        <v>1619</v>
      </c>
      <c r="E2" s="1"/>
      <c r="F2" s="19"/>
      <c r="G2" s="19"/>
      <c r="H2" s="19"/>
      <c r="I2" s="20">
        <f>0+I6+I64+I206+I236+I262+I298+I472+I482+I499+I510+I513+I526+I531+I564+I597+I740+I742+I768</f>
        <v>0</v>
      </c>
    </row>
    <row r="3" spans="1:9" ht="15" customHeight="1" x14ac:dyDescent="0.25">
      <c r="A3" t="s">
        <v>2</v>
      </c>
      <c r="B3" s="68"/>
      <c r="C3" s="69"/>
      <c r="D3" s="4" t="s">
        <v>1648</v>
      </c>
      <c r="E3" s="2"/>
      <c r="F3" s="19"/>
      <c r="G3" s="19"/>
      <c r="H3" s="19"/>
      <c r="I3" s="21"/>
    </row>
    <row r="4" spans="1:9" ht="13.15" customHeight="1" x14ac:dyDescent="0.2">
      <c r="A4" s="22" t="s">
        <v>8</v>
      </c>
      <c r="B4" s="65" t="s">
        <v>11</v>
      </c>
      <c r="C4" s="65" t="s">
        <v>12</v>
      </c>
      <c r="D4" s="65" t="s">
        <v>13</v>
      </c>
      <c r="E4" s="63" t="s">
        <v>15</v>
      </c>
      <c r="F4" s="65" t="s">
        <v>1621</v>
      </c>
      <c r="G4" s="63" t="s">
        <v>1622</v>
      </c>
      <c r="H4" s="63" t="s">
        <v>1623</v>
      </c>
      <c r="I4" s="65" t="s">
        <v>1624</v>
      </c>
    </row>
    <row r="5" spans="1:9" x14ac:dyDescent="0.2">
      <c r="A5" s="22"/>
      <c r="B5" s="65"/>
      <c r="C5" s="65"/>
      <c r="D5" s="65"/>
      <c r="E5" s="64"/>
      <c r="F5" s="65"/>
      <c r="G5" s="64"/>
      <c r="H5" s="64"/>
      <c r="I5" s="65"/>
    </row>
    <row r="6" spans="1:9" ht="12.75" customHeight="1" x14ac:dyDescent="0.2">
      <c r="A6" s="5" t="s">
        <v>20</v>
      </c>
      <c r="B6" s="7" t="s">
        <v>9</v>
      </c>
      <c r="C6" s="5"/>
      <c r="D6" s="8" t="s">
        <v>21</v>
      </c>
      <c r="E6" s="5"/>
      <c r="F6" s="5"/>
      <c r="G6" s="24"/>
      <c r="H6" s="25"/>
      <c r="I6" s="26">
        <f>SUM(I7:I63)</f>
        <v>0</v>
      </c>
    </row>
    <row r="7" spans="1:9" x14ac:dyDescent="0.2">
      <c r="A7" s="27" t="s">
        <v>22</v>
      </c>
      <c r="B7" s="9" t="s">
        <v>23</v>
      </c>
      <c r="C7" s="6" t="s">
        <v>24</v>
      </c>
      <c r="D7" s="10" t="s">
        <v>25</v>
      </c>
      <c r="E7" s="11" t="s">
        <v>26</v>
      </c>
      <c r="F7" s="28">
        <v>415.29407129664315</v>
      </c>
      <c r="G7" s="29"/>
      <c r="H7" s="30">
        <v>1080</v>
      </c>
      <c r="I7" s="31">
        <f>F7*G7</f>
        <v>0</v>
      </c>
    </row>
    <row r="8" spans="1:9" x14ac:dyDescent="0.2">
      <c r="A8" s="27" t="s">
        <v>22</v>
      </c>
      <c r="B8" s="9" t="s">
        <v>23</v>
      </c>
      <c r="C8" s="6" t="s">
        <v>10</v>
      </c>
      <c r="D8" s="10" t="s">
        <v>31</v>
      </c>
      <c r="E8" s="11" t="s">
        <v>26</v>
      </c>
      <c r="F8" s="28">
        <v>130.74072614894322</v>
      </c>
      <c r="G8" s="29"/>
      <c r="H8" s="30">
        <v>960</v>
      </c>
      <c r="I8" s="31">
        <f t="shared" ref="I8:I63" si="0">F8*G8</f>
        <v>0</v>
      </c>
    </row>
    <row r="9" spans="1:9" x14ac:dyDescent="0.2">
      <c r="A9" s="27" t="s">
        <v>22</v>
      </c>
      <c r="B9" s="9" t="s">
        <v>23</v>
      </c>
      <c r="C9" s="6" t="s">
        <v>7</v>
      </c>
      <c r="D9" s="10" t="s">
        <v>32</v>
      </c>
      <c r="E9" s="11" t="s">
        <v>26</v>
      </c>
      <c r="F9" s="28">
        <v>1230.5009519900536</v>
      </c>
      <c r="G9" s="29"/>
      <c r="H9" s="30">
        <v>600</v>
      </c>
      <c r="I9" s="31">
        <f t="shared" si="0"/>
        <v>0</v>
      </c>
    </row>
    <row r="10" spans="1:9" x14ac:dyDescent="0.2">
      <c r="A10" s="27" t="s">
        <v>22</v>
      </c>
      <c r="B10" s="9" t="s">
        <v>23</v>
      </c>
      <c r="C10" s="6" t="s">
        <v>6</v>
      </c>
      <c r="D10" s="10" t="s">
        <v>33</v>
      </c>
      <c r="E10" s="11" t="s">
        <v>26</v>
      </c>
      <c r="F10" s="28">
        <v>3799.1716892692916</v>
      </c>
      <c r="G10" s="53"/>
      <c r="H10" s="30">
        <v>384</v>
      </c>
      <c r="I10" s="31">
        <f t="shared" si="0"/>
        <v>0</v>
      </c>
    </row>
    <row r="11" spans="1:9" x14ac:dyDescent="0.2">
      <c r="A11" s="27" t="s">
        <v>22</v>
      </c>
      <c r="B11" s="9" t="s">
        <v>23</v>
      </c>
      <c r="C11" s="6" t="s">
        <v>14</v>
      </c>
      <c r="D11" s="10" t="s">
        <v>34</v>
      </c>
      <c r="E11" s="11" t="s">
        <v>26</v>
      </c>
      <c r="F11" s="28">
        <v>4611.3023175827266</v>
      </c>
      <c r="G11" s="53"/>
      <c r="H11" s="30">
        <v>384</v>
      </c>
      <c r="I11" s="31">
        <f t="shared" si="0"/>
        <v>0</v>
      </c>
    </row>
    <row r="12" spans="1:9" x14ac:dyDescent="0.2">
      <c r="A12" s="27" t="s">
        <v>22</v>
      </c>
      <c r="B12" s="9" t="s">
        <v>23</v>
      </c>
      <c r="C12" s="6" t="s">
        <v>16</v>
      </c>
      <c r="D12" s="10" t="s">
        <v>35</v>
      </c>
      <c r="E12" s="11" t="s">
        <v>26</v>
      </c>
      <c r="F12" s="28">
        <v>142.49201024044822</v>
      </c>
      <c r="G12" s="53"/>
      <c r="H12" s="30">
        <v>1080</v>
      </c>
      <c r="I12" s="31">
        <f t="shared" si="0"/>
        <v>0</v>
      </c>
    </row>
    <row r="13" spans="1:9" x14ac:dyDescent="0.2">
      <c r="A13" s="27" t="s">
        <v>22</v>
      </c>
      <c r="B13" s="9" t="s">
        <v>23</v>
      </c>
      <c r="C13" s="6" t="s">
        <v>17</v>
      </c>
      <c r="D13" s="10" t="s">
        <v>37</v>
      </c>
      <c r="E13" s="11" t="s">
        <v>26</v>
      </c>
      <c r="F13" s="28">
        <v>29.162872562164274</v>
      </c>
      <c r="G13" s="53"/>
      <c r="H13" s="30">
        <v>1140</v>
      </c>
      <c r="I13" s="31">
        <f t="shared" si="0"/>
        <v>0</v>
      </c>
    </row>
    <row r="14" spans="1:9" x14ac:dyDescent="0.2">
      <c r="A14" s="27" t="s">
        <v>22</v>
      </c>
      <c r="B14" s="9" t="s">
        <v>39</v>
      </c>
      <c r="C14" s="6" t="s">
        <v>24</v>
      </c>
      <c r="D14" s="10" t="s">
        <v>40</v>
      </c>
      <c r="E14" s="11" t="s">
        <v>41</v>
      </c>
      <c r="F14" s="28">
        <v>4.3682783795646909</v>
      </c>
      <c r="G14" s="53"/>
      <c r="H14" s="30">
        <v>1380</v>
      </c>
      <c r="I14" s="31">
        <f t="shared" si="0"/>
        <v>0</v>
      </c>
    </row>
    <row r="15" spans="1:9" x14ac:dyDescent="0.2">
      <c r="A15" s="27" t="s">
        <v>22</v>
      </c>
      <c r="B15" s="9" t="s">
        <v>39</v>
      </c>
      <c r="C15" s="6" t="s">
        <v>10</v>
      </c>
      <c r="D15" s="10" t="s">
        <v>25</v>
      </c>
      <c r="E15" s="11" t="s">
        <v>41</v>
      </c>
      <c r="F15" s="28">
        <v>421.44657605659347</v>
      </c>
      <c r="G15" s="53"/>
      <c r="H15" s="30">
        <v>588</v>
      </c>
      <c r="I15" s="31">
        <f t="shared" si="0"/>
        <v>0</v>
      </c>
    </row>
    <row r="16" spans="1:9" x14ac:dyDescent="0.2">
      <c r="A16" s="27" t="s">
        <v>22</v>
      </c>
      <c r="B16" s="9" t="s">
        <v>39</v>
      </c>
      <c r="C16" s="6" t="s">
        <v>7</v>
      </c>
      <c r="D16" s="10" t="s">
        <v>31</v>
      </c>
      <c r="E16" s="11" t="s">
        <v>41</v>
      </c>
      <c r="F16" s="28">
        <v>141.50760947885618</v>
      </c>
      <c r="G16" s="53"/>
      <c r="H16" s="30">
        <v>660</v>
      </c>
      <c r="I16" s="31">
        <f t="shared" si="0"/>
        <v>0</v>
      </c>
    </row>
    <row r="17" spans="1:9" x14ac:dyDescent="0.2">
      <c r="A17" s="27" t="s">
        <v>22</v>
      </c>
      <c r="B17" s="9" t="s">
        <v>39</v>
      </c>
      <c r="C17" s="6" t="s">
        <v>6</v>
      </c>
      <c r="D17" s="10" t="s">
        <v>32</v>
      </c>
      <c r="E17" s="11" t="s">
        <v>41</v>
      </c>
      <c r="F17" s="28">
        <v>1294.4870014935368</v>
      </c>
      <c r="G17" s="53"/>
      <c r="H17" s="30">
        <v>300</v>
      </c>
      <c r="I17" s="31">
        <f t="shared" si="0"/>
        <v>0</v>
      </c>
    </row>
    <row r="18" spans="1:9" x14ac:dyDescent="0.2">
      <c r="A18" s="27" t="s">
        <v>22</v>
      </c>
      <c r="B18" s="9" t="s">
        <v>39</v>
      </c>
      <c r="C18" s="6" t="s">
        <v>14</v>
      </c>
      <c r="D18" s="32" t="s">
        <v>33</v>
      </c>
      <c r="E18" s="11" t="s">
        <v>41</v>
      </c>
      <c r="F18" s="28">
        <v>4491.3284747636972</v>
      </c>
      <c r="G18" s="53"/>
      <c r="H18" s="30">
        <v>216</v>
      </c>
      <c r="I18" s="31">
        <f t="shared" si="0"/>
        <v>0</v>
      </c>
    </row>
    <row r="19" spans="1:9" x14ac:dyDescent="0.2">
      <c r="A19" s="27" t="s">
        <v>22</v>
      </c>
      <c r="B19" s="9" t="s">
        <v>39</v>
      </c>
      <c r="C19" s="6" t="s">
        <v>16</v>
      </c>
      <c r="D19" s="10" t="s">
        <v>34</v>
      </c>
      <c r="E19" s="11" t="s">
        <v>41</v>
      </c>
      <c r="F19" s="28">
        <v>4540.5485128432983</v>
      </c>
      <c r="G19" s="53"/>
      <c r="H19" s="30">
        <v>216</v>
      </c>
      <c r="I19" s="31">
        <f t="shared" si="0"/>
        <v>0</v>
      </c>
    </row>
    <row r="20" spans="1:9" x14ac:dyDescent="0.2">
      <c r="A20" s="27" t="s">
        <v>22</v>
      </c>
      <c r="B20" s="9" t="s">
        <v>39</v>
      </c>
      <c r="C20" s="6" t="s">
        <v>17</v>
      </c>
      <c r="D20" s="10" t="s">
        <v>35</v>
      </c>
      <c r="E20" s="11" t="s">
        <v>41</v>
      </c>
      <c r="F20" s="28">
        <v>150.7363666187816</v>
      </c>
      <c r="G20" s="53"/>
      <c r="H20" s="30">
        <v>600</v>
      </c>
      <c r="I20" s="31">
        <f t="shared" si="0"/>
        <v>0</v>
      </c>
    </row>
    <row r="21" spans="1:9" x14ac:dyDescent="0.2">
      <c r="A21" s="27" t="s">
        <v>22</v>
      </c>
      <c r="B21" s="9" t="s">
        <v>39</v>
      </c>
      <c r="C21" s="6" t="s">
        <v>36</v>
      </c>
      <c r="D21" s="10" t="s">
        <v>37</v>
      </c>
      <c r="E21" s="11" t="s">
        <v>41</v>
      </c>
      <c r="F21" s="28">
        <v>27.686271419776212</v>
      </c>
      <c r="G21" s="53"/>
      <c r="H21" s="30">
        <v>660</v>
      </c>
      <c r="I21" s="31">
        <f t="shared" si="0"/>
        <v>0</v>
      </c>
    </row>
    <row r="22" spans="1:9" x14ac:dyDescent="0.2">
      <c r="A22" s="27" t="s">
        <v>22</v>
      </c>
      <c r="B22" s="9" t="s">
        <v>42</v>
      </c>
      <c r="C22" s="6" t="s">
        <v>24</v>
      </c>
      <c r="D22" s="10" t="s">
        <v>43</v>
      </c>
      <c r="E22" s="11" t="s">
        <v>41</v>
      </c>
      <c r="F22" s="28">
        <v>123.05009519900538</v>
      </c>
      <c r="G22" s="53"/>
      <c r="H22" s="30">
        <v>228</v>
      </c>
      <c r="I22" s="31">
        <f t="shared" si="0"/>
        <v>0</v>
      </c>
    </row>
    <row r="23" spans="1:9" x14ac:dyDescent="0.2">
      <c r="A23" s="27" t="s">
        <v>22</v>
      </c>
      <c r="B23" s="9" t="s">
        <v>44</v>
      </c>
      <c r="C23" s="6" t="s">
        <v>24</v>
      </c>
      <c r="D23" s="10" t="s">
        <v>45</v>
      </c>
      <c r="E23" s="11" t="s">
        <v>41</v>
      </c>
      <c r="F23" s="28">
        <v>92.287571399254034</v>
      </c>
      <c r="G23" s="53"/>
      <c r="H23" s="30">
        <v>228</v>
      </c>
      <c r="I23" s="31">
        <f t="shared" si="0"/>
        <v>0</v>
      </c>
    </row>
    <row r="24" spans="1:9" ht="25.5" x14ac:dyDescent="0.2">
      <c r="A24" s="27" t="s">
        <v>22</v>
      </c>
      <c r="B24" s="9" t="s">
        <v>46</v>
      </c>
      <c r="C24" s="6" t="s">
        <v>24</v>
      </c>
      <c r="D24" s="10" t="s">
        <v>47</v>
      </c>
      <c r="E24" s="11" t="s">
        <v>41</v>
      </c>
      <c r="F24" s="28">
        <v>146.60402957095181</v>
      </c>
      <c r="G24" s="53"/>
      <c r="H24" s="30">
        <v>9000</v>
      </c>
      <c r="I24" s="31">
        <f t="shared" si="0"/>
        <v>0</v>
      </c>
    </row>
    <row r="25" spans="1:9" ht="12.75" customHeight="1" x14ac:dyDescent="0.2">
      <c r="A25" s="13" t="s">
        <v>27</v>
      </c>
      <c r="D25" s="14" t="s">
        <v>48</v>
      </c>
      <c r="F25" s="28">
        <v>0</v>
      </c>
      <c r="G25" s="53"/>
      <c r="H25" s="30">
        <v>0</v>
      </c>
      <c r="I25" s="31">
        <f t="shared" si="0"/>
        <v>0</v>
      </c>
    </row>
    <row r="26" spans="1:9" ht="25.5" x14ac:dyDescent="0.2">
      <c r="A26" s="27" t="s">
        <v>22</v>
      </c>
      <c r="B26" s="9" t="s">
        <v>46</v>
      </c>
      <c r="C26" s="6" t="s">
        <v>10</v>
      </c>
      <c r="D26" s="10" t="s">
        <v>49</v>
      </c>
      <c r="E26" s="11" t="s">
        <v>41</v>
      </c>
      <c r="F26" s="28">
        <v>97.736019713967877</v>
      </c>
      <c r="G26" s="53"/>
      <c r="H26" s="30">
        <v>11100</v>
      </c>
      <c r="I26" s="31">
        <f t="shared" si="0"/>
        <v>0</v>
      </c>
    </row>
    <row r="27" spans="1:9" x14ac:dyDescent="0.2">
      <c r="A27" s="27" t="s">
        <v>22</v>
      </c>
      <c r="B27" s="9" t="s">
        <v>50</v>
      </c>
      <c r="C27" s="6" t="s">
        <v>24</v>
      </c>
      <c r="D27" s="10" t="s">
        <v>51</v>
      </c>
      <c r="E27" s="11" t="s">
        <v>52</v>
      </c>
      <c r="F27" s="28">
        <v>10</v>
      </c>
      <c r="G27" s="53"/>
      <c r="H27" s="30">
        <v>36000</v>
      </c>
      <c r="I27" s="31">
        <f t="shared" si="0"/>
        <v>0</v>
      </c>
    </row>
    <row r="28" spans="1:9" ht="25.5" x14ac:dyDescent="0.2">
      <c r="A28" s="27" t="s">
        <v>22</v>
      </c>
      <c r="B28" s="9" t="s">
        <v>54</v>
      </c>
      <c r="C28" s="6" t="s">
        <v>24</v>
      </c>
      <c r="D28" s="10" t="s">
        <v>55</v>
      </c>
      <c r="E28" s="11" t="s">
        <v>52</v>
      </c>
      <c r="F28" s="28">
        <v>10</v>
      </c>
      <c r="G28" s="53"/>
      <c r="H28" s="30">
        <v>48000</v>
      </c>
      <c r="I28" s="31">
        <f t="shared" si="0"/>
        <v>0</v>
      </c>
    </row>
    <row r="29" spans="1:9" ht="25.5" x14ac:dyDescent="0.2">
      <c r="A29" s="27" t="s">
        <v>22</v>
      </c>
      <c r="B29" s="9" t="s">
        <v>56</v>
      </c>
      <c r="C29" s="6" t="s">
        <v>24</v>
      </c>
      <c r="D29" s="10" t="s">
        <v>57</v>
      </c>
      <c r="E29" s="11" t="s">
        <v>52</v>
      </c>
      <c r="F29" s="28">
        <v>3</v>
      </c>
      <c r="G29" s="53"/>
      <c r="H29" s="30">
        <v>48000</v>
      </c>
      <c r="I29" s="31">
        <f t="shared" si="0"/>
        <v>0</v>
      </c>
    </row>
    <row r="30" spans="1:9" ht="25.5" x14ac:dyDescent="0.2">
      <c r="A30" s="27" t="s">
        <v>22</v>
      </c>
      <c r="B30" s="9" t="s">
        <v>58</v>
      </c>
      <c r="C30" s="6" t="s">
        <v>24</v>
      </c>
      <c r="D30" s="10" t="s">
        <v>59</v>
      </c>
      <c r="E30" s="11" t="s">
        <v>52</v>
      </c>
      <c r="F30" s="28">
        <v>10</v>
      </c>
      <c r="G30" s="53"/>
      <c r="H30" s="30">
        <v>14400</v>
      </c>
      <c r="I30" s="31">
        <f t="shared" si="0"/>
        <v>0</v>
      </c>
    </row>
    <row r="31" spans="1:9" ht="25.5" customHeight="1" x14ac:dyDescent="0.2">
      <c r="A31" s="13" t="s">
        <v>27</v>
      </c>
      <c r="D31" s="14" t="s">
        <v>60</v>
      </c>
      <c r="F31" s="28"/>
      <c r="G31" s="53"/>
      <c r="H31" s="30">
        <v>0</v>
      </c>
      <c r="I31" s="31">
        <f t="shared" si="0"/>
        <v>0</v>
      </c>
    </row>
    <row r="32" spans="1:9" x14ac:dyDescent="0.2">
      <c r="A32" s="27" t="s">
        <v>22</v>
      </c>
      <c r="B32" s="9" t="s">
        <v>62</v>
      </c>
      <c r="C32" s="6" t="s">
        <v>24</v>
      </c>
      <c r="D32" s="10" t="s">
        <v>63</v>
      </c>
      <c r="E32" s="11" t="s">
        <v>52</v>
      </c>
      <c r="F32" s="28">
        <v>1</v>
      </c>
      <c r="G32" s="53"/>
      <c r="H32" s="30">
        <v>240000</v>
      </c>
      <c r="I32" s="31">
        <f t="shared" si="0"/>
        <v>0</v>
      </c>
    </row>
    <row r="33" spans="1:9" x14ac:dyDescent="0.2">
      <c r="A33" s="27" t="s">
        <v>22</v>
      </c>
      <c r="B33" s="9" t="s">
        <v>64</v>
      </c>
      <c r="C33" s="6" t="s">
        <v>24</v>
      </c>
      <c r="D33" s="10" t="s">
        <v>65</v>
      </c>
      <c r="E33" s="11" t="s">
        <v>52</v>
      </c>
      <c r="F33" s="28">
        <v>2</v>
      </c>
      <c r="G33" s="53"/>
      <c r="H33" s="30">
        <v>120000</v>
      </c>
      <c r="I33" s="31">
        <f t="shared" si="0"/>
        <v>0</v>
      </c>
    </row>
    <row r="34" spans="1:9" ht="25.5" x14ac:dyDescent="0.2">
      <c r="A34" s="27" t="s">
        <v>22</v>
      </c>
      <c r="B34" s="9" t="s">
        <v>66</v>
      </c>
      <c r="C34" s="6" t="s">
        <v>24</v>
      </c>
      <c r="D34" s="10" t="s">
        <v>67</v>
      </c>
      <c r="E34" s="11" t="s">
        <v>52</v>
      </c>
      <c r="F34" s="28">
        <v>10</v>
      </c>
      <c r="G34" s="53"/>
      <c r="H34" s="30">
        <v>156000</v>
      </c>
      <c r="I34" s="31">
        <f t="shared" si="0"/>
        <v>0</v>
      </c>
    </row>
    <row r="35" spans="1:9" ht="51" customHeight="1" x14ac:dyDescent="0.2">
      <c r="A35" s="13" t="s">
        <v>27</v>
      </c>
      <c r="D35" s="14" t="s">
        <v>68</v>
      </c>
      <c r="F35" s="28"/>
      <c r="G35" s="53"/>
      <c r="H35" s="30">
        <v>0</v>
      </c>
      <c r="I35" s="31">
        <f t="shared" si="0"/>
        <v>0</v>
      </c>
    </row>
    <row r="36" spans="1:9" ht="25.5" x14ac:dyDescent="0.2">
      <c r="A36" s="27" t="s">
        <v>22</v>
      </c>
      <c r="B36" s="9" t="s">
        <v>69</v>
      </c>
      <c r="C36" s="6" t="s">
        <v>24</v>
      </c>
      <c r="D36" s="10" t="s">
        <v>70</v>
      </c>
      <c r="E36" s="11" t="s">
        <v>52</v>
      </c>
      <c r="F36" s="28">
        <v>10</v>
      </c>
      <c r="G36" s="53"/>
      <c r="H36" s="30">
        <v>33600</v>
      </c>
      <c r="I36" s="31">
        <f t="shared" si="0"/>
        <v>0</v>
      </c>
    </row>
    <row r="37" spans="1:9" x14ac:dyDescent="0.2">
      <c r="A37" s="27" t="s">
        <v>22</v>
      </c>
      <c r="B37" s="9" t="s">
        <v>71</v>
      </c>
      <c r="C37" s="6" t="s">
        <v>24</v>
      </c>
      <c r="D37" s="10" t="s">
        <v>72</v>
      </c>
      <c r="E37" s="11" t="s">
        <v>52</v>
      </c>
      <c r="F37" s="28">
        <v>4</v>
      </c>
      <c r="G37" s="53"/>
      <c r="H37" s="30">
        <v>30000</v>
      </c>
      <c r="I37" s="31">
        <f t="shared" si="0"/>
        <v>0</v>
      </c>
    </row>
    <row r="38" spans="1:9" x14ac:dyDescent="0.2">
      <c r="A38" s="27" t="s">
        <v>22</v>
      </c>
      <c r="B38" s="9" t="s">
        <v>74</v>
      </c>
      <c r="C38" s="6" t="s">
        <v>24</v>
      </c>
      <c r="D38" s="10" t="s">
        <v>75</v>
      </c>
      <c r="E38" s="11" t="s">
        <v>52</v>
      </c>
      <c r="F38" s="28">
        <v>2</v>
      </c>
      <c r="G38" s="53"/>
      <c r="H38" s="30">
        <v>30000</v>
      </c>
      <c r="I38" s="31">
        <f t="shared" si="0"/>
        <v>0</v>
      </c>
    </row>
    <row r="39" spans="1:9" ht="25.5" x14ac:dyDescent="0.2">
      <c r="A39" s="27" t="s">
        <v>22</v>
      </c>
      <c r="B39" s="9" t="s">
        <v>77</v>
      </c>
      <c r="C39" s="6" t="s">
        <v>24</v>
      </c>
      <c r="D39" s="10" t="s">
        <v>78</v>
      </c>
      <c r="E39" s="11" t="s">
        <v>52</v>
      </c>
      <c r="F39" s="28">
        <v>2</v>
      </c>
      <c r="G39" s="53"/>
      <c r="H39" s="30">
        <v>60000</v>
      </c>
      <c r="I39" s="31">
        <f t="shared" si="0"/>
        <v>0</v>
      </c>
    </row>
    <row r="40" spans="1:9" ht="25.5" x14ac:dyDescent="0.2">
      <c r="A40" s="27" t="s">
        <v>22</v>
      </c>
      <c r="B40" s="9" t="s">
        <v>79</v>
      </c>
      <c r="C40" s="6" t="s">
        <v>24</v>
      </c>
      <c r="D40" s="10" t="s">
        <v>80</v>
      </c>
      <c r="E40" s="11" t="s">
        <v>52</v>
      </c>
      <c r="F40" s="28">
        <v>10</v>
      </c>
      <c r="G40" s="53"/>
      <c r="H40" s="30">
        <v>18000</v>
      </c>
      <c r="I40" s="31">
        <f t="shared" si="0"/>
        <v>0</v>
      </c>
    </row>
    <row r="41" spans="1:9" ht="25.5" x14ac:dyDescent="0.2">
      <c r="A41" s="27" t="s">
        <v>22</v>
      </c>
      <c r="B41" s="9" t="s">
        <v>79</v>
      </c>
      <c r="C41" s="6" t="s">
        <v>10</v>
      </c>
      <c r="D41" s="10" t="s">
        <v>81</v>
      </c>
      <c r="E41" s="11" t="s">
        <v>82</v>
      </c>
      <c r="F41" s="28">
        <v>10</v>
      </c>
      <c r="G41" s="53"/>
      <c r="H41" s="30">
        <v>20400</v>
      </c>
      <c r="I41" s="31">
        <f t="shared" si="0"/>
        <v>0</v>
      </c>
    </row>
    <row r="42" spans="1:9" ht="12.75" customHeight="1" x14ac:dyDescent="0.2">
      <c r="A42" s="13" t="s">
        <v>27</v>
      </c>
      <c r="D42" s="14" t="s">
        <v>83</v>
      </c>
      <c r="F42" s="28"/>
      <c r="G42" s="53"/>
      <c r="H42" s="30">
        <v>0</v>
      </c>
      <c r="I42" s="31">
        <f t="shared" si="0"/>
        <v>0</v>
      </c>
    </row>
    <row r="43" spans="1:9" ht="25.5" x14ac:dyDescent="0.2">
      <c r="A43" s="27" t="s">
        <v>22</v>
      </c>
      <c r="B43" s="9" t="s">
        <v>79</v>
      </c>
      <c r="C43" s="6" t="s">
        <v>7</v>
      </c>
      <c r="D43" s="10" t="s">
        <v>84</v>
      </c>
      <c r="E43" s="11" t="s">
        <v>82</v>
      </c>
      <c r="F43" s="28">
        <v>8</v>
      </c>
      <c r="G43" s="53"/>
      <c r="H43" s="30">
        <v>20400</v>
      </c>
      <c r="I43" s="31">
        <f t="shared" si="0"/>
        <v>0</v>
      </c>
    </row>
    <row r="44" spans="1:9" ht="12.75" customHeight="1" x14ac:dyDescent="0.2">
      <c r="A44" s="13" t="s">
        <v>27</v>
      </c>
      <c r="D44" s="14" t="s">
        <v>85</v>
      </c>
      <c r="F44" s="28"/>
      <c r="G44" s="53"/>
      <c r="H44" s="30">
        <v>0</v>
      </c>
      <c r="I44" s="31">
        <f t="shared" si="0"/>
        <v>0</v>
      </c>
    </row>
    <row r="45" spans="1:9" ht="25.5" x14ac:dyDescent="0.2">
      <c r="A45" s="27" t="s">
        <v>22</v>
      </c>
      <c r="B45" s="9" t="s">
        <v>79</v>
      </c>
      <c r="C45" s="6" t="s">
        <v>6</v>
      </c>
      <c r="D45" s="10" t="s">
        <v>86</v>
      </c>
      <c r="E45" s="11" t="s">
        <v>82</v>
      </c>
      <c r="F45" s="28">
        <v>6</v>
      </c>
      <c r="G45" s="53"/>
      <c r="H45" s="30">
        <v>15000</v>
      </c>
      <c r="I45" s="31">
        <f t="shared" si="0"/>
        <v>0</v>
      </c>
    </row>
    <row r="46" spans="1:9" ht="12.75" customHeight="1" x14ac:dyDescent="0.2">
      <c r="A46" s="13" t="s">
        <v>27</v>
      </c>
      <c r="D46" s="14" t="s">
        <v>87</v>
      </c>
      <c r="F46" s="28"/>
      <c r="G46" s="53"/>
      <c r="H46" s="30">
        <v>0</v>
      </c>
      <c r="I46" s="31">
        <f t="shared" si="0"/>
        <v>0</v>
      </c>
    </row>
    <row r="47" spans="1:9" ht="25.5" x14ac:dyDescent="0.2">
      <c r="A47" s="27" t="s">
        <v>22</v>
      </c>
      <c r="B47" s="9" t="s">
        <v>88</v>
      </c>
      <c r="C47" s="6" t="s">
        <v>89</v>
      </c>
      <c r="D47" s="10" t="s">
        <v>90</v>
      </c>
      <c r="E47" s="11" t="s">
        <v>52</v>
      </c>
      <c r="F47" s="28">
        <v>5</v>
      </c>
      <c r="G47" s="53"/>
      <c r="H47" s="30">
        <v>7200</v>
      </c>
      <c r="I47" s="31">
        <f t="shared" si="0"/>
        <v>0</v>
      </c>
    </row>
    <row r="48" spans="1:9" ht="12.75" customHeight="1" x14ac:dyDescent="0.2">
      <c r="A48" s="13" t="s">
        <v>27</v>
      </c>
      <c r="D48" s="14" t="s">
        <v>91</v>
      </c>
      <c r="F48" s="28"/>
      <c r="G48" s="53"/>
      <c r="H48" s="30">
        <v>0</v>
      </c>
      <c r="I48" s="31">
        <f t="shared" si="0"/>
        <v>0</v>
      </c>
    </row>
    <row r="49" spans="1:9" x14ac:dyDescent="0.2">
      <c r="A49" s="27" t="s">
        <v>22</v>
      </c>
      <c r="B49" s="9" t="s">
        <v>92</v>
      </c>
      <c r="C49" s="6" t="s">
        <v>24</v>
      </c>
      <c r="D49" s="10" t="s">
        <v>93</v>
      </c>
      <c r="E49" s="11" t="s">
        <v>94</v>
      </c>
      <c r="F49" s="28">
        <v>5</v>
      </c>
      <c r="G49" s="53"/>
      <c r="H49" s="30">
        <v>7800</v>
      </c>
      <c r="I49" s="31">
        <f t="shared" si="0"/>
        <v>0</v>
      </c>
    </row>
    <row r="50" spans="1:9" x14ac:dyDescent="0.2">
      <c r="A50" s="27" t="s">
        <v>22</v>
      </c>
      <c r="B50" s="9" t="s">
        <v>95</v>
      </c>
      <c r="C50" s="6" t="s">
        <v>24</v>
      </c>
      <c r="D50" s="10" t="s">
        <v>96</v>
      </c>
      <c r="E50" s="11" t="s">
        <v>52</v>
      </c>
      <c r="F50" s="28">
        <v>4</v>
      </c>
      <c r="G50" s="53"/>
      <c r="H50" s="30">
        <v>78000</v>
      </c>
      <c r="I50" s="31">
        <f t="shared" si="0"/>
        <v>0</v>
      </c>
    </row>
    <row r="51" spans="1:9" ht="25.5" x14ac:dyDescent="0.2">
      <c r="A51" s="27" t="s">
        <v>22</v>
      </c>
      <c r="B51" s="9" t="s">
        <v>97</v>
      </c>
      <c r="C51" s="6" t="s">
        <v>24</v>
      </c>
      <c r="D51" s="10" t="s">
        <v>98</v>
      </c>
      <c r="E51" s="11" t="s">
        <v>52</v>
      </c>
      <c r="F51" s="28">
        <v>10</v>
      </c>
      <c r="G51" s="53"/>
      <c r="H51" s="30">
        <v>54000</v>
      </c>
      <c r="I51" s="31">
        <f t="shared" si="0"/>
        <v>0</v>
      </c>
    </row>
    <row r="52" spans="1:9" x14ac:dyDescent="0.2">
      <c r="A52" s="27" t="s">
        <v>22</v>
      </c>
      <c r="B52" s="9" t="s">
        <v>99</v>
      </c>
      <c r="C52" s="6" t="s">
        <v>24</v>
      </c>
      <c r="D52" s="10" t="s">
        <v>100</v>
      </c>
      <c r="E52" s="11" t="s">
        <v>82</v>
      </c>
      <c r="F52" s="28">
        <v>5</v>
      </c>
      <c r="G52" s="53"/>
      <c r="H52" s="30">
        <v>24000</v>
      </c>
      <c r="I52" s="31">
        <f t="shared" si="0"/>
        <v>0</v>
      </c>
    </row>
    <row r="53" spans="1:9" ht="25.5" x14ac:dyDescent="0.2">
      <c r="A53" s="27" t="s">
        <v>22</v>
      </c>
      <c r="B53" s="9" t="s">
        <v>102</v>
      </c>
      <c r="C53" s="6" t="s">
        <v>24</v>
      </c>
      <c r="D53" s="10" t="s">
        <v>103</v>
      </c>
      <c r="E53" s="11" t="s">
        <v>82</v>
      </c>
      <c r="F53" s="28">
        <v>10</v>
      </c>
      <c r="G53" s="53"/>
      <c r="H53" s="30">
        <v>4920</v>
      </c>
      <c r="I53" s="31">
        <f t="shared" si="0"/>
        <v>0</v>
      </c>
    </row>
    <row r="54" spans="1:9" ht="12.75" customHeight="1" x14ac:dyDescent="0.2">
      <c r="A54" s="33" t="s">
        <v>28</v>
      </c>
      <c r="D54" s="34" t="s">
        <v>104</v>
      </c>
      <c r="F54" s="28"/>
      <c r="G54" s="53"/>
      <c r="H54" s="30">
        <v>0</v>
      </c>
      <c r="I54" s="31">
        <f t="shared" si="0"/>
        <v>0</v>
      </c>
    </row>
    <row r="55" spans="1:9" ht="25.5" x14ac:dyDescent="0.2">
      <c r="A55" s="27" t="s">
        <v>22</v>
      </c>
      <c r="B55" s="9" t="s">
        <v>102</v>
      </c>
      <c r="C55" s="6" t="s">
        <v>10</v>
      </c>
      <c r="D55" s="10" t="s">
        <v>106</v>
      </c>
      <c r="E55" s="11" t="s">
        <v>82</v>
      </c>
      <c r="F55" s="28">
        <v>10</v>
      </c>
      <c r="G55" s="53"/>
      <c r="H55" s="30">
        <v>1500</v>
      </c>
      <c r="I55" s="31">
        <f t="shared" si="0"/>
        <v>0</v>
      </c>
    </row>
    <row r="56" spans="1:9" ht="25.5" x14ac:dyDescent="0.2">
      <c r="A56" s="27" t="s">
        <v>22</v>
      </c>
      <c r="B56" s="9" t="s">
        <v>102</v>
      </c>
      <c r="C56" s="6" t="s">
        <v>7</v>
      </c>
      <c r="D56" s="10" t="s">
        <v>107</v>
      </c>
      <c r="E56" s="11" t="s">
        <v>52</v>
      </c>
      <c r="F56" s="28">
        <v>5</v>
      </c>
      <c r="G56" s="53"/>
      <c r="H56" s="30">
        <v>6600</v>
      </c>
      <c r="I56" s="31">
        <f t="shared" si="0"/>
        <v>0</v>
      </c>
    </row>
    <row r="57" spans="1:9" ht="25.5" x14ac:dyDescent="0.2">
      <c r="A57" s="27" t="s">
        <v>22</v>
      </c>
      <c r="B57" s="9" t="s">
        <v>108</v>
      </c>
      <c r="C57" s="6" t="s">
        <v>24</v>
      </c>
      <c r="D57" s="10" t="s">
        <v>109</v>
      </c>
      <c r="E57" s="11" t="s">
        <v>52</v>
      </c>
      <c r="F57" s="28">
        <v>3</v>
      </c>
      <c r="G57" s="53"/>
      <c r="H57" s="30">
        <v>13200</v>
      </c>
      <c r="I57" s="31">
        <f t="shared" si="0"/>
        <v>0</v>
      </c>
    </row>
    <row r="58" spans="1:9" x14ac:dyDescent="0.2">
      <c r="A58" s="27" t="s">
        <v>22</v>
      </c>
      <c r="B58" s="9" t="s">
        <v>110</v>
      </c>
      <c r="C58" s="6" t="s">
        <v>24</v>
      </c>
      <c r="D58" s="10" t="s">
        <v>111</v>
      </c>
      <c r="E58" s="11" t="s">
        <v>94</v>
      </c>
      <c r="F58" s="28">
        <v>5</v>
      </c>
      <c r="G58" s="53"/>
      <c r="H58" s="30">
        <v>12000</v>
      </c>
      <c r="I58" s="31">
        <f t="shared" si="0"/>
        <v>0</v>
      </c>
    </row>
    <row r="59" spans="1:9" x14ac:dyDescent="0.2">
      <c r="A59" s="27" t="s">
        <v>22</v>
      </c>
      <c r="B59" s="9" t="s">
        <v>113</v>
      </c>
      <c r="C59" s="6" t="s">
        <v>24</v>
      </c>
      <c r="D59" s="10" t="s">
        <v>114</v>
      </c>
      <c r="E59" s="11" t="s">
        <v>52</v>
      </c>
      <c r="F59" s="28">
        <v>2</v>
      </c>
      <c r="G59" s="53"/>
      <c r="H59" s="30">
        <v>12000</v>
      </c>
      <c r="I59" s="31">
        <f t="shared" si="0"/>
        <v>0</v>
      </c>
    </row>
    <row r="60" spans="1:9" x14ac:dyDescent="0.2">
      <c r="A60" s="27" t="s">
        <v>22</v>
      </c>
      <c r="B60" s="9" t="s">
        <v>116</v>
      </c>
      <c r="C60" s="6" t="s">
        <v>24</v>
      </c>
      <c r="D60" s="10" t="s">
        <v>117</v>
      </c>
      <c r="E60" s="11" t="s">
        <v>94</v>
      </c>
      <c r="F60" s="28">
        <v>10</v>
      </c>
      <c r="G60" s="53"/>
      <c r="H60" s="30">
        <v>11400</v>
      </c>
      <c r="I60" s="31">
        <f t="shared" si="0"/>
        <v>0</v>
      </c>
    </row>
    <row r="61" spans="1:9" x14ac:dyDescent="0.2">
      <c r="A61" s="27" t="s">
        <v>22</v>
      </c>
      <c r="B61" s="9" t="s">
        <v>119</v>
      </c>
      <c r="C61" s="6" t="s">
        <v>24</v>
      </c>
      <c r="D61" s="10" t="s">
        <v>120</v>
      </c>
      <c r="E61" s="11" t="s">
        <v>52</v>
      </c>
      <c r="F61" s="28">
        <v>10</v>
      </c>
      <c r="G61" s="53"/>
      <c r="H61" s="30">
        <v>48000</v>
      </c>
      <c r="I61" s="31">
        <f t="shared" si="0"/>
        <v>0</v>
      </c>
    </row>
    <row r="62" spans="1:9" ht="12.75" customHeight="1" x14ac:dyDescent="0.2">
      <c r="A62" s="13" t="s">
        <v>27</v>
      </c>
      <c r="D62" s="14" t="s">
        <v>121</v>
      </c>
      <c r="F62" s="28"/>
      <c r="G62" s="53"/>
      <c r="H62" s="30">
        <v>0</v>
      </c>
      <c r="I62" s="31">
        <f t="shared" si="0"/>
        <v>0</v>
      </c>
    </row>
    <row r="63" spans="1:9" ht="25.5" x14ac:dyDescent="0.2">
      <c r="A63" s="27" t="s">
        <v>22</v>
      </c>
      <c r="B63" s="9" t="s">
        <v>123</v>
      </c>
      <c r="C63" s="6" t="s">
        <v>24</v>
      </c>
      <c r="D63" s="10" t="s">
        <v>1625</v>
      </c>
      <c r="E63" s="11" t="s">
        <v>52</v>
      </c>
      <c r="F63" s="28">
        <v>10</v>
      </c>
      <c r="G63" s="53"/>
      <c r="H63" s="30">
        <v>42000</v>
      </c>
      <c r="I63" s="31">
        <f t="shared" si="0"/>
        <v>0</v>
      </c>
    </row>
    <row r="64" spans="1:9" ht="12.75" customHeight="1" x14ac:dyDescent="0.2">
      <c r="A64" s="5" t="s">
        <v>20</v>
      </c>
      <c r="B64" s="35" t="s">
        <v>10</v>
      </c>
      <c r="C64" s="36"/>
      <c r="D64" s="37" t="s">
        <v>126</v>
      </c>
      <c r="E64" s="36"/>
      <c r="F64" s="38"/>
      <c r="G64" s="54"/>
      <c r="H64" s="39"/>
      <c r="I64" s="26">
        <f>SUM(I65:I205)</f>
        <v>0</v>
      </c>
    </row>
    <row r="65" spans="1:9" x14ac:dyDescent="0.2">
      <c r="A65" s="27" t="s">
        <v>22</v>
      </c>
      <c r="B65" s="9" t="s">
        <v>127</v>
      </c>
      <c r="C65" s="6" t="s">
        <v>24</v>
      </c>
      <c r="D65" s="10" t="s">
        <v>128</v>
      </c>
      <c r="E65" s="11" t="s">
        <v>129</v>
      </c>
      <c r="F65" s="28">
        <v>6.1525047599502694</v>
      </c>
      <c r="G65" s="53"/>
      <c r="H65" s="30">
        <v>2.52</v>
      </c>
      <c r="I65" s="31">
        <f t="shared" ref="I65:I128" si="1">F65*G65</f>
        <v>0</v>
      </c>
    </row>
    <row r="66" spans="1:9" x14ac:dyDescent="0.2">
      <c r="A66" s="27" t="s">
        <v>22</v>
      </c>
      <c r="B66" s="9" t="s">
        <v>131</v>
      </c>
      <c r="C66" s="6" t="s">
        <v>24</v>
      </c>
      <c r="D66" s="10" t="s">
        <v>132</v>
      </c>
      <c r="E66" s="11" t="s">
        <v>129</v>
      </c>
      <c r="F66" s="28">
        <v>83.075616756872705</v>
      </c>
      <c r="G66" s="53"/>
      <c r="H66" s="30">
        <v>117.6</v>
      </c>
      <c r="I66" s="31">
        <f t="shared" si="1"/>
        <v>0</v>
      </c>
    </row>
    <row r="67" spans="1:9" x14ac:dyDescent="0.2">
      <c r="A67" s="27" t="s">
        <v>22</v>
      </c>
      <c r="B67" s="9" t="s">
        <v>134</v>
      </c>
      <c r="C67" s="6" t="s">
        <v>24</v>
      </c>
      <c r="D67" s="10" t="s">
        <v>135</v>
      </c>
      <c r="E67" s="11" t="s">
        <v>129</v>
      </c>
      <c r="F67" s="28">
        <v>9.7736019713967881</v>
      </c>
      <c r="G67" s="53"/>
      <c r="H67" s="30">
        <v>39.6</v>
      </c>
      <c r="I67" s="31">
        <f t="shared" si="1"/>
        <v>0</v>
      </c>
    </row>
    <row r="68" spans="1:9" ht="25.5" x14ac:dyDescent="0.2">
      <c r="A68" s="27" t="s">
        <v>22</v>
      </c>
      <c r="B68" s="9" t="s">
        <v>137</v>
      </c>
      <c r="C68" s="6" t="s">
        <v>24</v>
      </c>
      <c r="D68" s="10" t="s">
        <v>138</v>
      </c>
      <c r="E68" s="11" t="s">
        <v>94</v>
      </c>
      <c r="F68" s="28">
        <v>15</v>
      </c>
      <c r="G68" s="53"/>
      <c r="H68" s="30">
        <v>2424</v>
      </c>
      <c r="I68" s="31">
        <f t="shared" si="1"/>
        <v>0</v>
      </c>
    </row>
    <row r="69" spans="1:9" ht="12.75" customHeight="1" x14ac:dyDescent="0.2">
      <c r="A69" s="13" t="s">
        <v>27</v>
      </c>
      <c r="D69" s="14" t="s">
        <v>139</v>
      </c>
      <c r="F69" s="28"/>
      <c r="G69" s="53"/>
      <c r="H69" s="30">
        <v>0</v>
      </c>
      <c r="I69" s="31">
        <f t="shared" si="1"/>
        <v>0</v>
      </c>
    </row>
    <row r="70" spans="1:9" ht="25.5" x14ac:dyDescent="0.2">
      <c r="A70" s="27" t="s">
        <v>22</v>
      </c>
      <c r="B70" s="9" t="s">
        <v>141</v>
      </c>
      <c r="C70" s="6" t="s">
        <v>24</v>
      </c>
      <c r="D70" s="10" t="s">
        <v>142</v>
      </c>
      <c r="E70" s="11" t="s">
        <v>94</v>
      </c>
      <c r="F70" s="28">
        <v>15</v>
      </c>
      <c r="G70" s="53"/>
      <c r="H70" s="30">
        <v>6840</v>
      </c>
      <c r="I70" s="31">
        <f t="shared" si="1"/>
        <v>0</v>
      </c>
    </row>
    <row r="71" spans="1:9" ht="12.75" customHeight="1" x14ac:dyDescent="0.2">
      <c r="A71" s="13" t="s">
        <v>27</v>
      </c>
      <c r="D71" s="14" t="s">
        <v>139</v>
      </c>
      <c r="F71" s="28"/>
      <c r="G71" s="53"/>
      <c r="H71" s="30">
        <v>0</v>
      </c>
      <c r="I71" s="31">
        <f t="shared" si="1"/>
        <v>0</v>
      </c>
    </row>
    <row r="72" spans="1:9" ht="25.5" x14ac:dyDescent="0.2">
      <c r="A72" s="27" t="s">
        <v>22</v>
      </c>
      <c r="B72" s="9" t="s">
        <v>144</v>
      </c>
      <c r="C72" s="6" t="s">
        <v>24</v>
      </c>
      <c r="D72" s="10" t="s">
        <v>145</v>
      </c>
      <c r="E72" s="11" t="s">
        <v>94</v>
      </c>
      <c r="F72" s="28">
        <v>7</v>
      </c>
      <c r="G72" s="53"/>
      <c r="H72" s="30">
        <v>15360</v>
      </c>
      <c r="I72" s="31">
        <f t="shared" si="1"/>
        <v>0</v>
      </c>
    </row>
    <row r="73" spans="1:9" ht="12.75" customHeight="1" x14ac:dyDescent="0.2">
      <c r="A73" s="13" t="s">
        <v>27</v>
      </c>
      <c r="D73" s="14" t="s">
        <v>139</v>
      </c>
      <c r="F73" s="28"/>
      <c r="G73" s="53"/>
      <c r="H73" s="30">
        <v>0</v>
      </c>
      <c r="I73" s="31">
        <f t="shared" si="1"/>
        <v>0</v>
      </c>
    </row>
    <row r="74" spans="1:9" x14ac:dyDescent="0.2">
      <c r="A74" s="27" t="s">
        <v>22</v>
      </c>
      <c r="B74" s="9" t="s">
        <v>146</v>
      </c>
      <c r="C74" s="6" t="s">
        <v>24</v>
      </c>
      <c r="D74" s="10" t="s">
        <v>147</v>
      </c>
      <c r="E74" s="11" t="s">
        <v>94</v>
      </c>
      <c r="F74" s="28">
        <v>7</v>
      </c>
      <c r="G74" s="53"/>
      <c r="H74" s="30">
        <v>968.4</v>
      </c>
      <c r="I74" s="31">
        <f t="shared" si="1"/>
        <v>0</v>
      </c>
    </row>
    <row r="75" spans="1:9" x14ac:dyDescent="0.2">
      <c r="A75" s="27" t="s">
        <v>22</v>
      </c>
      <c r="B75" s="9" t="s">
        <v>149</v>
      </c>
      <c r="C75" s="6" t="s">
        <v>24</v>
      </c>
      <c r="D75" s="10" t="s">
        <v>150</v>
      </c>
      <c r="E75" s="11" t="s">
        <v>94</v>
      </c>
      <c r="F75" s="28">
        <v>6</v>
      </c>
      <c r="G75" s="53"/>
      <c r="H75" s="30">
        <v>1932</v>
      </c>
      <c r="I75" s="31">
        <f t="shared" si="1"/>
        <v>0</v>
      </c>
    </row>
    <row r="76" spans="1:9" x14ac:dyDescent="0.2">
      <c r="A76" s="27" t="s">
        <v>22</v>
      </c>
      <c r="B76" s="9" t="s">
        <v>151</v>
      </c>
      <c r="C76" s="6" t="s">
        <v>24</v>
      </c>
      <c r="D76" s="10" t="s">
        <v>152</v>
      </c>
      <c r="E76" s="11" t="s">
        <v>94</v>
      </c>
      <c r="F76" s="28">
        <v>4</v>
      </c>
      <c r="G76" s="53"/>
      <c r="H76" s="30">
        <v>5568</v>
      </c>
      <c r="I76" s="31">
        <f t="shared" si="1"/>
        <v>0</v>
      </c>
    </row>
    <row r="77" spans="1:9" ht="25.5" x14ac:dyDescent="0.2">
      <c r="A77" s="27" t="s">
        <v>22</v>
      </c>
      <c r="B77" s="9" t="s">
        <v>153</v>
      </c>
      <c r="C77" s="6" t="s">
        <v>24</v>
      </c>
      <c r="D77" s="10" t="s">
        <v>154</v>
      </c>
      <c r="E77" s="11" t="s">
        <v>26</v>
      </c>
      <c r="F77" s="28">
        <v>1.6611762851865728</v>
      </c>
      <c r="G77" s="53"/>
      <c r="H77" s="30">
        <v>862.8</v>
      </c>
      <c r="I77" s="31">
        <f t="shared" si="1"/>
        <v>0</v>
      </c>
    </row>
    <row r="78" spans="1:9" ht="25.5" x14ac:dyDescent="0.2">
      <c r="A78" s="27" t="s">
        <v>22</v>
      </c>
      <c r="B78" s="9" t="s">
        <v>156</v>
      </c>
      <c r="C78" s="6" t="s">
        <v>24</v>
      </c>
      <c r="D78" s="10" t="s">
        <v>157</v>
      </c>
      <c r="E78" s="11" t="s">
        <v>26</v>
      </c>
      <c r="F78" s="28">
        <v>9.2287571399254045</v>
      </c>
      <c r="G78" s="53"/>
      <c r="H78" s="30">
        <v>1161.5999999999999</v>
      </c>
      <c r="I78" s="31">
        <f t="shared" si="1"/>
        <v>0</v>
      </c>
    </row>
    <row r="79" spans="1:9" ht="25.5" x14ac:dyDescent="0.2">
      <c r="A79" s="27" t="s">
        <v>22</v>
      </c>
      <c r="B79" s="9" t="s">
        <v>158</v>
      </c>
      <c r="C79" s="6" t="s">
        <v>24</v>
      </c>
      <c r="D79" s="10" t="s">
        <v>159</v>
      </c>
      <c r="E79" s="11" t="s">
        <v>26</v>
      </c>
      <c r="F79" s="28">
        <v>92.595196637251561</v>
      </c>
      <c r="G79" s="53"/>
      <c r="H79" s="30">
        <v>1248</v>
      </c>
      <c r="I79" s="31">
        <f t="shared" si="1"/>
        <v>0</v>
      </c>
    </row>
    <row r="80" spans="1:9" ht="25.5" x14ac:dyDescent="0.2">
      <c r="A80" s="27" t="s">
        <v>22</v>
      </c>
      <c r="B80" s="9" t="s">
        <v>160</v>
      </c>
      <c r="C80" s="6" t="s">
        <v>24</v>
      </c>
      <c r="D80" s="10" t="s">
        <v>161</v>
      </c>
      <c r="E80" s="11" t="s">
        <v>26</v>
      </c>
      <c r="F80" s="28">
        <v>149.50586566679155</v>
      </c>
      <c r="G80" s="53"/>
      <c r="H80" s="30">
        <v>1332</v>
      </c>
      <c r="I80" s="31">
        <f t="shared" si="1"/>
        <v>0</v>
      </c>
    </row>
    <row r="81" spans="1:9" ht="25.5" x14ac:dyDescent="0.2">
      <c r="A81" s="27" t="s">
        <v>22</v>
      </c>
      <c r="B81" s="9" t="s">
        <v>162</v>
      </c>
      <c r="C81" s="6" t="s">
        <v>24</v>
      </c>
      <c r="D81" s="10" t="s">
        <v>163</v>
      </c>
      <c r="E81" s="11" t="s">
        <v>26</v>
      </c>
      <c r="F81" s="28">
        <v>12.950022612100744</v>
      </c>
      <c r="G81" s="53"/>
      <c r="H81" s="30">
        <v>3060</v>
      </c>
      <c r="I81" s="31">
        <f t="shared" si="1"/>
        <v>0</v>
      </c>
    </row>
    <row r="82" spans="1:9" ht="25.5" x14ac:dyDescent="0.2">
      <c r="A82" s="27" t="s">
        <v>22</v>
      </c>
      <c r="B82" s="9" t="s">
        <v>164</v>
      </c>
      <c r="C82" s="6" t="s">
        <v>24</v>
      </c>
      <c r="D82" s="10" t="s">
        <v>165</v>
      </c>
      <c r="E82" s="11" t="s">
        <v>26</v>
      </c>
      <c r="F82" s="28">
        <v>47.548573590845372</v>
      </c>
      <c r="G82" s="53"/>
      <c r="H82" s="30">
        <v>3360</v>
      </c>
      <c r="I82" s="31">
        <f t="shared" si="1"/>
        <v>0</v>
      </c>
    </row>
    <row r="83" spans="1:9" ht="25.5" x14ac:dyDescent="0.2">
      <c r="A83" s="27" t="s">
        <v>22</v>
      </c>
      <c r="B83" s="9" t="s">
        <v>166</v>
      </c>
      <c r="C83" s="6" t="s">
        <v>24</v>
      </c>
      <c r="D83" s="10" t="s">
        <v>167</v>
      </c>
      <c r="E83" s="11" t="s">
        <v>26</v>
      </c>
      <c r="F83" s="28">
        <v>3.0762523799751347</v>
      </c>
      <c r="G83" s="53"/>
      <c r="H83" s="30">
        <v>469.2</v>
      </c>
      <c r="I83" s="31">
        <f t="shared" si="1"/>
        <v>0</v>
      </c>
    </row>
    <row r="84" spans="1:9" ht="25.5" x14ac:dyDescent="0.2">
      <c r="A84" s="27" t="s">
        <v>22</v>
      </c>
      <c r="B84" s="9" t="s">
        <v>168</v>
      </c>
      <c r="C84" s="6" t="s">
        <v>24</v>
      </c>
      <c r="D84" s="10" t="s">
        <v>169</v>
      </c>
      <c r="E84" s="11" t="s">
        <v>26</v>
      </c>
      <c r="F84" s="28">
        <v>48.203404922928961</v>
      </c>
      <c r="G84" s="53"/>
      <c r="H84" s="30">
        <v>801.6</v>
      </c>
      <c r="I84" s="31">
        <f t="shared" si="1"/>
        <v>0</v>
      </c>
    </row>
    <row r="85" spans="1:9" x14ac:dyDescent="0.2">
      <c r="A85" s="27" t="s">
        <v>22</v>
      </c>
      <c r="B85" s="9" t="s">
        <v>170</v>
      </c>
      <c r="C85" s="6" t="s">
        <v>24</v>
      </c>
      <c r="D85" s="10" t="s">
        <v>171</v>
      </c>
      <c r="E85" s="11" t="s">
        <v>26</v>
      </c>
      <c r="F85" s="28">
        <v>1.5381261899875673</v>
      </c>
      <c r="G85" s="53"/>
      <c r="H85" s="30">
        <v>1168.8</v>
      </c>
      <c r="I85" s="31">
        <f t="shared" si="1"/>
        <v>0</v>
      </c>
    </row>
    <row r="86" spans="1:9" ht="25.5" x14ac:dyDescent="0.2">
      <c r="A86" s="27" t="s">
        <v>22</v>
      </c>
      <c r="B86" s="9" t="s">
        <v>172</v>
      </c>
      <c r="C86" s="6" t="s">
        <v>24</v>
      </c>
      <c r="D86" s="10" t="s">
        <v>173</v>
      </c>
      <c r="E86" s="11" t="s">
        <v>26</v>
      </c>
      <c r="F86" s="28">
        <v>1.5381261899875673</v>
      </c>
      <c r="G86" s="53"/>
      <c r="H86" s="30">
        <v>1194</v>
      </c>
      <c r="I86" s="31">
        <f t="shared" si="1"/>
        <v>0</v>
      </c>
    </row>
    <row r="87" spans="1:9" ht="25.5" x14ac:dyDescent="0.2">
      <c r="A87" s="27" t="s">
        <v>22</v>
      </c>
      <c r="B87" s="9" t="s">
        <v>174</v>
      </c>
      <c r="C87" s="6" t="s">
        <v>24</v>
      </c>
      <c r="D87" s="10" t="s">
        <v>175</v>
      </c>
      <c r="E87" s="11" t="s">
        <v>26</v>
      </c>
      <c r="F87" s="28">
        <v>20.6108909458334</v>
      </c>
      <c r="G87" s="53"/>
      <c r="H87" s="30">
        <v>1560</v>
      </c>
      <c r="I87" s="31">
        <f t="shared" si="1"/>
        <v>0</v>
      </c>
    </row>
    <row r="88" spans="1:9" ht="25.5" x14ac:dyDescent="0.2">
      <c r="A88" s="27" t="s">
        <v>22</v>
      </c>
      <c r="B88" s="9" t="s">
        <v>176</v>
      </c>
      <c r="C88" s="6" t="s">
        <v>24</v>
      </c>
      <c r="D88" s="10" t="s">
        <v>177</v>
      </c>
      <c r="E88" s="11" t="s">
        <v>129</v>
      </c>
      <c r="F88" s="28">
        <v>53.834416649564858</v>
      </c>
      <c r="G88" s="53"/>
      <c r="H88" s="30">
        <v>177.6</v>
      </c>
      <c r="I88" s="31">
        <f t="shared" si="1"/>
        <v>0</v>
      </c>
    </row>
    <row r="89" spans="1:9" ht="25.5" x14ac:dyDescent="0.2">
      <c r="A89" s="27" t="s">
        <v>22</v>
      </c>
      <c r="B89" s="9" t="s">
        <v>179</v>
      </c>
      <c r="C89" s="6" t="s">
        <v>24</v>
      </c>
      <c r="D89" s="10" t="s">
        <v>180</v>
      </c>
      <c r="E89" s="11" t="s">
        <v>26</v>
      </c>
      <c r="F89" s="28">
        <v>73.830057119403236</v>
      </c>
      <c r="G89" s="53"/>
      <c r="H89" s="30">
        <v>348</v>
      </c>
      <c r="I89" s="31">
        <f t="shared" si="1"/>
        <v>0</v>
      </c>
    </row>
    <row r="90" spans="1:9" ht="25.5" x14ac:dyDescent="0.2">
      <c r="A90" s="27" t="s">
        <v>22</v>
      </c>
      <c r="B90" s="9" t="s">
        <v>181</v>
      </c>
      <c r="C90" s="6" t="s">
        <v>24</v>
      </c>
      <c r="D90" s="10" t="s">
        <v>182</v>
      </c>
      <c r="E90" s="11" t="s">
        <v>26</v>
      </c>
      <c r="F90" s="28">
        <v>14.212285995485122</v>
      </c>
      <c r="G90" s="53"/>
      <c r="H90" s="30">
        <v>342</v>
      </c>
      <c r="I90" s="31">
        <f t="shared" si="1"/>
        <v>0</v>
      </c>
    </row>
    <row r="91" spans="1:9" ht="25.5" x14ac:dyDescent="0.2">
      <c r="A91" s="27" t="s">
        <v>22</v>
      </c>
      <c r="B91" s="9" t="s">
        <v>183</v>
      </c>
      <c r="C91" s="6" t="s">
        <v>24</v>
      </c>
      <c r="D91" s="10" t="s">
        <v>184</v>
      </c>
      <c r="E91" s="11" t="s">
        <v>26</v>
      </c>
      <c r="F91" s="28">
        <v>11.997384281903026</v>
      </c>
      <c r="G91" s="53"/>
      <c r="H91" s="30">
        <v>342</v>
      </c>
      <c r="I91" s="31">
        <f t="shared" si="1"/>
        <v>0</v>
      </c>
    </row>
    <row r="92" spans="1:9" ht="25.5" x14ac:dyDescent="0.2">
      <c r="A92" s="27" t="s">
        <v>22</v>
      </c>
      <c r="B92" s="9" t="s">
        <v>185</v>
      </c>
      <c r="C92" s="6" t="s">
        <v>24</v>
      </c>
      <c r="D92" s="10" t="s">
        <v>186</v>
      </c>
      <c r="E92" s="11" t="s">
        <v>26</v>
      </c>
      <c r="F92" s="28">
        <v>215.33766659825943</v>
      </c>
      <c r="G92" s="53"/>
      <c r="H92" s="30">
        <v>596.4</v>
      </c>
      <c r="I92" s="31">
        <f t="shared" si="1"/>
        <v>0</v>
      </c>
    </row>
    <row r="93" spans="1:9" ht="25.5" x14ac:dyDescent="0.2">
      <c r="A93" s="27" t="s">
        <v>22</v>
      </c>
      <c r="B93" s="9" t="s">
        <v>187</v>
      </c>
      <c r="C93" s="6" t="s">
        <v>24</v>
      </c>
      <c r="D93" s="10" t="s">
        <v>188</v>
      </c>
      <c r="E93" s="11" t="s">
        <v>26</v>
      </c>
      <c r="F93" s="28">
        <v>1362.9643794717831</v>
      </c>
      <c r="G93" s="53"/>
      <c r="H93" s="30">
        <v>669.6</v>
      </c>
      <c r="I93" s="31">
        <f t="shared" si="1"/>
        <v>0</v>
      </c>
    </row>
    <row r="94" spans="1:9" ht="25.5" x14ac:dyDescent="0.2">
      <c r="A94" s="27" t="s">
        <v>22</v>
      </c>
      <c r="B94" s="9" t="s">
        <v>189</v>
      </c>
      <c r="C94" s="6" t="s">
        <v>24</v>
      </c>
      <c r="D94" s="10" t="s">
        <v>190</v>
      </c>
      <c r="E94" s="11" t="s">
        <v>26</v>
      </c>
      <c r="F94" s="28">
        <v>15.381261899875673</v>
      </c>
      <c r="G94" s="53"/>
      <c r="H94" s="30">
        <v>837.6</v>
      </c>
      <c r="I94" s="31">
        <f t="shared" si="1"/>
        <v>0</v>
      </c>
    </row>
    <row r="95" spans="1:9" ht="25.5" x14ac:dyDescent="0.2">
      <c r="A95" s="27" t="s">
        <v>22</v>
      </c>
      <c r="B95" s="9" t="s">
        <v>191</v>
      </c>
      <c r="C95" s="6" t="s">
        <v>24</v>
      </c>
      <c r="D95" s="10" t="s">
        <v>192</v>
      </c>
      <c r="E95" s="11" t="s">
        <v>26</v>
      </c>
      <c r="F95" s="28">
        <v>12.305009519900539</v>
      </c>
      <c r="G95" s="53"/>
      <c r="H95" s="30">
        <v>867.6</v>
      </c>
      <c r="I95" s="31">
        <f t="shared" si="1"/>
        <v>0</v>
      </c>
    </row>
    <row r="96" spans="1:9" ht="25.5" x14ac:dyDescent="0.2">
      <c r="A96" s="27" t="s">
        <v>22</v>
      </c>
      <c r="B96" s="9" t="s">
        <v>193</v>
      </c>
      <c r="C96" s="6" t="s">
        <v>24</v>
      </c>
      <c r="D96" s="10" t="s">
        <v>194</v>
      </c>
      <c r="E96" s="11" t="s">
        <v>26</v>
      </c>
      <c r="F96" s="28">
        <v>156.88887137873186</v>
      </c>
      <c r="G96" s="53"/>
      <c r="H96" s="30">
        <v>976.8</v>
      </c>
      <c r="I96" s="31">
        <f t="shared" si="1"/>
        <v>0</v>
      </c>
    </row>
    <row r="97" spans="1:9" ht="25.5" x14ac:dyDescent="0.2">
      <c r="A97" s="27" t="s">
        <v>22</v>
      </c>
      <c r="B97" s="9" t="s">
        <v>195</v>
      </c>
      <c r="C97" s="6" t="s">
        <v>24</v>
      </c>
      <c r="D97" s="10" t="s">
        <v>196</v>
      </c>
      <c r="E97" s="11" t="s">
        <v>26</v>
      </c>
      <c r="F97" s="28">
        <v>477.12674413414334</v>
      </c>
      <c r="G97" s="53"/>
      <c r="H97" s="30">
        <v>1066.8</v>
      </c>
      <c r="I97" s="31">
        <f t="shared" si="1"/>
        <v>0</v>
      </c>
    </row>
    <row r="98" spans="1:9" ht="25.5" x14ac:dyDescent="0.2">
      <c r="A98" s="27" t="s">
        <v>22</v>
      </c>
      <c r="B98" s="9" t="s">
        <v>198</v>
      </c>
      <c r="C98" s="6" t="s">
        <v>24</v>
      </c>
      <c r="D98" s="10" t="s">
        <v>199</v>
      </c>
      <c r="E98" s="11" t="s">
        <v>26</v>
      </c>
      <c r="F98" s="28">
        <v>94.354353431864595</v>
      </c>
      <c r="G98" s="53"/>
      <c r="H98" s="30">
        <v>2016</v>
      </c>
      <c r="I98" s="31">
        <f t="shared" si="1"/>
        <v>0</v>
      </c>
    </row>
    <row r="99" spans="1:9" ht="25.5" x14ac:dyDescent="0.2">
      <c r="A99" s="27" t="s">
        <v>22</v>
      </c>
      <c r="B99" s="9" t="s">
        <v>201</v>
      </c>
      <c r="C99" s="6" t="s">
        <v>24</v>
      </c>
      <c r="D99" s="10" t="s">
        <v>202</v>
      </c>
      <c r="E99" s="11" t="s">
        <v>26</v>
      </c>
      <c r="F99" s="28">
        <v>141.50760947885618</v>
      </c>
      <c r="G99" s="53"/>
      <c r="H99" s="30">
        <v>1194</v>
      </c>
      <c r="I99" s="31">
        <f t="shared" si="1"/>
        <v>0</v>
      </c>
    </row>
    <row r="100" spans="1:9" x14ac:dyDescent="0.2">
      <c r="A100" s="27" t="s">
        <v>22</v>
      </c>
      <c r="B100" s="9" t="s">
        <v>203</v>
      </c>
      <c r="C100" s="6" t="s">
        <v>24</v>
      </c>
      <c r="D100" s="10" t="s">
        <v>204</v>
      </c>
      <c r="E100" s="11" t="s">
        <v>205</v>
      </c>
      <c r="F100" s="28">
        <v>8.3058814259328635</v>
      </c>
      <c r="G100" s="53"/>
      <c r="H100" s="30">
        <v>58.8</v>
      </c>
      <c r="I100" s="31">
        <f t="shared" si="1"/>
        <v>0</v>
      </c>
    </row>
    <row r="101" spans="1:9" ht="25.5" x14ac:dyDescent="0.2">
      <c r="A101" s="27" t="s">
        <v>22</v>
      </c>
      <c r="B101" s="9" t="s">
        <v>206</v>
      </c>
      <c r="C101" s="6" t="s">
        <v>24</v>
      </c>
      <c r="D101" s="10" t="s">
        <v>207</v>
      </c>
      <c r="E101" s="11" t="s">
        <v>205</v>
      </c>
      <c r="F101" s="28">
        <v>216.32206735985147</v>
      </c>
      <c r="G101" s="53"/>
      <c r="H101" s="30">
        <v>128.4</v>
      </c>
      <c r="I101" s="31">
        <f t="shared" si="1"/>
        <v>0</v>
      </c>
    </row>
    <row r="102" spans="1:9" ht="25.5" x14ac:dyDescent="0.2">
      <c r="A102" s="27" t="s">
        <v>22</v>
      </c>
      <c r="B102" s="9" t="s">
        <v>208</v>
      </c>
      <c r="C102" s="6" t="s">
        <v>24</v>
      </c>
      <c r="D102" s="10" t="s">
        <v>209</v>
      </c>
      <c r="E102" s="11" t="s">
        <v>205</v>
      </c>
      <c r="F102" s="28">
        <v>79.182736260559963</v>
      </c>
      <c r="G102" s="53"/>
      <c r="H102" s="30">
        <v>132</v>
      </c>
      <c r="I102" s="31">
        <f t="shared" si="1"/>
        <v>0</v>
      </c>
    </row>
    <row r="103" spans="1:9" x14ac:dyDescent="0.2">
      <c r="A103" s="27" t="s">
        <v>22</v>
      </c>
      <c r="B103" s="9" t="s">
        <v>210</v>
      </c>
      <c r="C103" s="6" t="s">
        <v>24</v>
      </c>
      <c r="D103" s="10" t="s">
        <v>211</v>
      </c>
      <c r="E103" s="11" t="s">
        <v>129</v>
      </c>
      <c r="F103" s="28">
        <v>1334.1706571952159</v>
      </c>
      <c r="G103" s="53"/>
      <c r="H103" s="30">
        <v>51.6</v>
      </c>
      <c r="I103" s="31">
        <f t="shared" si="1"/>
        <v>0</v>
      </c>
    </row>
    <row r="104" spans="1:9" x14ac:dyDescent="0.2">
      <c r="A104" s="27" t="s">
        <v>22</v>
      </c>
      <c r="B104" s="9" t="s">
        <v>213</v>
      </c>
      <c r="C104" s="6" t="s">
        <v>24</v>
      </c>
      <c r="D104" s="10" t="s">
        <v>214</v>
      </c>
      <c r="E104" s="11" t="s">
        <v>26</v>
      </c>
      <c r="F104" s="28">
        <v>19.995640469838374</v>
      </c>
      <c r="G104" s="53"/>
      <c r="H104" s="30">
        <v>1728</v>
      </c>
      <c r="I104" s="31">
        <f t="shared" si="1"/>
        <v>0</v>
      </c>
    </row>
    <row r="105" spans="1:9" ht="25.5" x14ac:dyDescent="0.2">
      <c r="A105" s="27" t="s">
        <v>22</v>
      </c>
      <c r="B105" s="9" t="s">
        <v>215</v>
      </c>
      <c r="C105" s="6" t="s">
        <v>24</v>
      </c>
      <c r="D105" s="10" t="s">
        <v>216</v>
      </c>
      <c r="E105" s="11" t="s">
        <v>26</v>
      </c>
      <c r="F105" s="28">
        <v>137.87763167048553</v>
      </c>
      <c r="G105" s="53"/>
      <c r="H105" s="30">
        <v>1728</v>
      </c>
      <c r="I105" s="31">
        <f t="shared" si="1"/>
        <v>0</v>
      </c>
    </row>
    <row r="106" spans="1:9" ht="25.5" x14ac:dyDescent="0.2">
      <c r="A106" s="27" t="s">
        <v>22</v>
      </c>
      <c r="B106" s="9" t="s">
        <v>217</v>
      </c>
      <c r="C106" s="6" t="s">
        <v>24</v>
      </c>
      <c r="D106" s="10" t="s">
        <v>218</v>
      </c>
      <c r="E106" s="11" t="s">
        <v>26</v>
      </c>
      <c r="F106" s="28">
        <v>4.3682783795646909</v>
      </c>
      <c r="G106" s="53"/>
      <c r="H106" s="30">
        <v>1908</v>
      </c>
      <c r="I106" s="31">
        <f t="shared" si="1"/>
        <v>0</v>
      </c>
    </row>
    <row r="107" spans="1:9" ht="25.5" x14ac:dyDescent="0.2">
      <c r="A107" s="27" t="s">
        <v>22</v>
      </c>
      <c r="B107" s="9" t="s">
        <v>219</v>
      </c>
      <c r="C107" s="6" t="s">
        <v>24</v>
      </c>
      <c r="D107" s="10" t="s">
        <v>220</v>
      </c>
      <c r="E107" s="11" t="s">
        <v>26</v>
      </c>
      <c r="F107" s="28">
        <v>11.628233996306008</v>
      </c>
      <c r="G107" s="53"/>
      <c r="H107" s="30">
        <v>2004</v>
      </c>
      <c r="I107" s="31">
        <f t="shared" si="1"/>
        <v>0</v>
      </c>
    </row>
    <row r="108" spans="1:9" ht="25.5" x14ac:dyDescent="0.2">
      <c r="A108" s="27" t="s">
        <v>22</v>
      </c>
      <c r="B108" s="9" t="s">
        <v>221</v>
      </c>
      <c r="C108" s="6" t="s">
        <v>24</v>
      </c>
      <c r="D108" s="10" t="s">
        <v>222</v>
      </c>
      <c r="E108" s="11" t="s">
        <v>26</v>
      </c>
      <c r="F108" s="28">
        <v>230.71892849813511</v>
      </c>
      <c r="G108" s="53"/>
      <c r="H108" s="30">
        <v>2064</v>
      </c>
      <c r="I108" s="31">
        <f t="shared" si="1"/>
        <v>0</v>
      </c>
    </row>
    <row r="109" spans="1:9" ht="25.5" x14ac:dyDescent="0.2">
      <c r="A109" s="27" t="s">
        <v>22</v>
      </c>
      <c r="B109" s="9" t="s">
        <v>223</v>
      </c>
      <c r="C109" s="6" t="s">
        <v>24</v>
      </c>
      <c r="D109" s="10" t="s">
        <v>224</v>
      </c>
      <c r="E109" s="11" t="s">
        <v>26</v>
      </c>
      <c r="F109" s="28">
        <v>107.66883329912972</v>
      </c>
      <c r="G109" s="53"/>
      <c r="H109" s="30">
        <v>2136</v>
      </c>
      <c r="I109" s="31">
        <f t="shared" si="1"/>
        <v>0</v>
      </c>
    </row>
    <row r="110" spans="1:9" ht="25.5" x14ac:dyDescent="0.2">
      <c r="A110" s="27" t="s">
        <v>22</v>
      </c>
      <c r="B110" s="9" t="s">
        <v>225</v>
      </c>
      <c r="C110" s="6" t="s">
        <v>24</v>
      </c>
      <c r="D110" s="10" t="s">
        <v>226</v>
      </c>
      <c r="E110" s="11" t="s">
        <v>26</v>
      </c>
      <c r="F110" s="28">
        <v>1728.8538375460257</v>
      </c>
      <c r="G110" s="53"/>
      <c r="H110" s="30">
        <v>2232</v>
      </c>
      <c r="I110" s="31">
        <f t="shared" si="1"/>
        <v>0</v>
      </c>
    </row>
    <row r="111" spans="1:9" ht="25.5" x14ac:dyDescent="0.2">
      <c r="A111" s="27" t="s">
        <v>22</v>
      </c>
      <c r="B111" s="9" t="s">
        <v>227</v>
      </c>
      <c r="C111" s="6" t="s">
        <v>24</v>
      </c>
      <c r="D111" s="10" t="s">
        <v>228</v>
      </c>
      <c r="E111" s="11" t="s">
        <v>205</v>
      </c>
      <c r="F111" s="28">
        <v>7.444530759539826</v>
      </c>
      <c r="G111" s="53"/>
      <c r="H111" s="30">
        <v>127.19999999999999</v>
      </c>
      <c r="I111" s="31">
        <f t="shared" si="1"/>
        <v>0</v>
      </c>
    </row>
    <row r="112" spans="1:9" ht="25.5" x14ac:dyDescent="0.2">
      <c r="A112" s="27" t="s">
        <v>22</v>
      </c>
      <c r="B112" s="9" t="s">
        <v>230</v>
      </c>
      <c r="C112" s="6" t="s">
        <v>24</v>
      </c>
      <c r="D112" s="10" t="s">
        <v>231</v>
      </c>
      <c r="E112" s="11" t="s">
        <v>205</v>
      </c>
      <c r="F112" s="28">
        <v>6.4408036991504831</v>
      </c>
      <c r="G112" s="53"/>
      <c r="H112" s="30">
        <v>2508</v>
      </c>
      <c r="I112" s="31">
        <f t="shared" si="1"/>
        <v>0</v>
      </c>
    </row>
    <row r="113" spans="1:9" x14ac:dyDescent="0.2">
      <c r="A113" s="27" t="s">
        <v>22</v>
      </c>
      <c r="B113" s="9" t="s">
        <v>233</v>
      </c>
      <c r="C113" s="6" t="s">
        <v>24</v>
      </c>
      <c r="D113" s="10" t="s">
        <v>234</v>
      </c>
      <c r="E113" s="11" t="s">
        <v>26</v>
      </c>
      <c r="F113" s="28">
        <v>7.6906309499378365</v>
      </c>
      <c r="G113" s="53"/>
      <c r="H113" s="30">
        <v>160.79999999999998</v>
      </c>
      <c r="I113" s="31">
        <f t="shared" si="1"/>
        <v>0</v>
      </c>
    </row>
    <row r="114" spans="1:9" ht="25.5" x14ac:dyDescent="0.2">
      <c r="A114" s="27" t="s">
        <v>22</v>
      </c>
      <c r="B114" s="9" t="s">
        <v>236</v>
      </c>
      <c r="C114" s="6" t="s">
        <v>24</v>
      </c>
      <c r="D114" s="10" t="s">
        <v>237</v>
      </c>
      <c r="E114" s="11" t="s">
        <v>26</v>
      </c>
      <c r="F114" s="28">
        <v>27.686271419776212</v>
      </c>
      <c r="G114" s="53"/>
      <c r="H114" s="30">
        <v>494.4</v>
      </c>
      <c r="I114" s="31">
        <f t="shared" si="1"/>
        <v>0</v>
      </c>
    </row>
    <row r="115" spans="1:9" x14ac:dyDescent="0.2">
      <c r="A115" s="27" t="s">
        <v>22</v>
      </c>
      <c r="B115" s="9" t="s">
        <v>239</v>
      </c>
      <c r="C115" s="6" t="s">
        <v>24</v>
      </c>
      <c r="D115" s="10" t="s">
        <v>240</v>
      </c>
      <c r="E115" s="11" t="s">
        <v>26</v>
      </c>
      <c r="F115" s="28">
        <v>30.516423609353335</v>
      </c>
      <c r="G115" s="53"/>
      <c r="H115" s="30">
        <v>177.6</v>
      </c>
      <c r="I115" s="31">
        <f t="shared" si="1"/>
        <v>0</v>
      </c>
    </row>
    <row r="116" spans="1:9" ht="25.5" x14ac:dyDescent="0.2">
      <c r="A116" s="27" t="s">
        <v>22</v>
      </c>
      <c r="B116" s="9" t="s">
        <v>243</v>
      </c>
      <c r="C116" s="6" t="s">
        <v>24</v>
      </c>
      <c r="D116" s="10" t="s">
        <v>244</v>
      </c>
      <c r="E116" s="11" t="s">
        <v>26</v>
      </c>
      <c r="F116" s="28">
        <v>74.87598292859478</v>
      </c>
      <c r="G116" s="53"/>
      <c r="H116" s="30">
        <v>177.6</v>
      </c>
      <c r="I116" s="31">
        <f t="shared" si="1"/>
        <v>0</v>
      </c>
    </row>
    <row r="117" spans="1:9" ht="25.5" x14ac:dyDescent="0.2">
      <c r="A117" s="27" t="s">
        <v>22</v>
      </c>
      <c r="B117" s="9" t="s">
        <v>245</v>
      </c>
      <c r="C117" s="6" t="s">
        <v>24</v>
      </c>
      <c r="D117" s="10" t="s">
        <v>246</v>
      </c>
      <c r="E117" s="11" t="s">
        <v>26</v>
      </c>
      <c r="F117" s="28">
        <v>44.359559319241434</v>
      </c>
      <c r="G117" s="53"/>
      <c r="H117" s="30">
        <v>319.2</v>
      </c>
      <c r="I117" s="31">
        <f t="shared" si="1"/>
        <v>0</v>
      </c>
    </row>
    <row r="118" spans="1:9" ht="25.5" x14ac:dyDescent="0.2">
      <c r="A118" s="27" t="s">
        <v>22</v>
      </c>
      <c r="B118" s="9" t="s">
        <v>248</v>
      </c>
      <c r="C118" s="6" t="s">
        <v>24</v>
      </c>
      <c r="D118" s="10" t="s">
        <v>249</v>
      </c>
      <c r="E118" s="11" t="s">
        <v>26</v>
      </c>
      <c r="F118" s="28">
        <v>225.36624935697836</v>
      </c>
      <c r="G118" s="53"/>
      <c r="H118" s="30">
        <v>475.2</v>
      </c>
      <c r="I118" s="31">
        <f t="shared" si="1"/>
        <v>0</v>
      </c>
    </row>
    <row r="119" spans="1:9" ht="25.5" x14ac:dyDescent="0.2">
      <c r="A119" s="27" t="s">
        <v>22</v>
      </c>
      <c r="B119" s="9" t="s">
        <v>251</v>
      </c>
      <c r="C119" s="6" t="s">
        <v>24</v>
      </c>
      <c r="D119" s="10" t="s">
        <v>252</v>
      </c>
      <c r="E119" s="11" t="s">
        <v>26</v>
      </c>
      <c r="F119" s="28">
        <v>1303.4081333954646</v>
      </c>
      <c r="G119" s="53"/>
      <c r="H119" s="30">
        <v>558</v>
      </c>
      <c r="I119" s="31">
        <f t="shared" si="1"/>
        <v>0</v>
      </c>
    </row>
    <row r="120" spans="1:9" ht="25.5" x14ac:dyDescent="0.2">
      <c r="A120" s="27" t="s">
        <v>22</v>
      </c>
      <c r="B120" s="9" t="s">
        <v>253</v>
      </c>
      <c r="C120" s="6" t="s">
        <v>24</v>
      </c>
      <c r="D120" s="10" t="s">
        <v>254</v>
      </c>
      <c r="E120" s="11" t="s">
        <v>26</v>
      </c>
      <c r="F120" s="28">
        <v>135.97035519490095</v>
      </c>
      <c r="G120" s="53"/>
      <c r="H120" s="30">
        <v>387.59999999999997</v>
      </c>
      <c r="I120" s="31">
        <f t="shared" si="1"/>
        <v>0</v>
      </c>
    </row>
    <row r="121" spans="1:9" ht="25.5" x14ac:dyDescent="0.2">
      <c r="A121" s="27" t="s">
        <v>22</v>
      </c>
      <c r="B121" s="9" t="s">
        <v>256</v>
      </c>
      <c r="C121" s="6" t="s">
        <v>24</v>
      </c>
      <c r="D121" s="10" t="s">
        <v>257</v>
      </c>
      <c r="E121" s="11" t="s">
        <v>26</v>
      </c>
      <c r="F121" s="28">
        <v>32.915900465733934</v>
      </c>
      <c r="G121" s="53"/>
      <c r="H121" s="30">
        <v>596.4</v>
      </c>
      <c r="I121" s="31">
        <f t="shared" si="1"/>
        <v>0</v>
      </c>
    </row>
    <row r="122" spans="1:9" ht="25.5" x14ac:dyDescent="0.2">
      <c r="A122" s="27" t="s">
        <v>22</v>
      </c>
      <c r="B122" s="9" t="s">
        <v>259</v>
      </c>
      <c r="C122" s="6" t="s">
        <v>24</v>
      </c>
      <c r="D122" s="10" t="s">
        <v>260</v>
      </c>
      <c r="E122" s="11" t="s">
        <v>26</v>
      </c>
      <c r="F122" s="28">
        <v>304.11831028434182</v>
      </c>
      <c r="G122" s="53"/>
      <c r="H122" s="30">
        <v>823.19999999999993</v>
      </c>
      <c r="I122" s="31">
        <f t="shared" si="1"/>
        <v>0</v>
      </c>
    </row>
    <row r="123" spans="1:9" ht="25.5" x14ac:dyDescent="0.2">
      <c r="A123" s="27" t="s">
        <v>22</v>
      </c>
      <c r="B123" s="9" t="s">
        <v>262</v>
      </c>
      <c r="C123" s="6" t="s">
        <v>24</v>
      </c>
      <c r="D123" s="10" t="s">
        <v>263</v>
      </c>
      <c r="E123" s="11" t="s">
        <v>26</v>
      </c>
      <c r="F123" s="28">
        <v>854.89053639508984</v>
      </c>
      <c r="G123" s="53"/>
      <c r="H123" s="30">
        <v>954</v>
      </c>
      <c r="I123" s="31">
        <f t="shared" si="1"/>
        <v>0</v>
      </c>
    </row>
    <row r="124" spans="1:9" ht="25.5" x14ac:dyDescent="0.2">
      <c r="A124" s="27" t="s">
        <v>22</v>
      </c>
      <c r="B124" s="9" t="s">
        <v>264</v>
      </c>
      <c r="C124" s="6" t="s">
        <v>24</v>
      </c>
      <c r="D124" s="10" t="s">
        <v>265</v>
      </c>
      <c r="E124" s="11" t="s">
        <v>26</v>
      </c>
      <c r="F124" s="28">
        <v>129.94090053014966</v>
      </c>
      <c r="G124" s="53"/>
      <c r="H124" s="30">
        <v>682.8</v>
      </c>
      <c r="I124" s="31">
        <f t="shared" si="1"/>
        <v>0</v>
      </c>
    </row>
    <row r="125" spans="1:9" ht="25.5" x14ac:dyDescent="0.2">
      <c r="A125" s="27" t="s">
        <v>22</v>
      </c>
      <c r="B125" s="9" t="s">
        <v>267</v>
      </c>
      <c r="C125" s="6" t="s">
        <v>24</v>
      </c>
      <c r="D125" s="10" t="s">
        <v>268</v>
      </c>
      <c r="E125" s="11" t="s">
        <v>26</v>
      </c>
      <c r="F125" s="28">
        <v>141.56913452645571</v>
      </c>
      <c r="G125" s="53"/>
      <c r="H125" s="30">
        <v>1248</v>
      </c>
      <c r="I125" s="31">
        <f t="shared" si="1"/>
        <v>0</v>
      </c>
    </row>
    <row r="126" spans="1:9" x14ac:dyDescent="0.2">
      <c r="A126" s="27" t="s">
        <v>22</v>
      </c>
      <c r="B126" s="9" t="s">
        <v>269</v>
      </c>
      <c r="C126" s="6" t="s">
        <v>24</v>
      </c>
      <c r="D126" s="10" t="s">
        <v>270</v>
      </c>
      <c r="E126" s="11" t="s">
        <v>26</v>
      </c>
      <c r="F126" s="28">
        <v>38.391629702089674</v>
      </c>
      <c r="G126" s="53"/>
      <c r="H126" s="30">
        <v>252</v>
      </c>
      <c r="I126" s="31">
        <f t="shared" si="1"/>
        <v>0</v>
      </c>
    </row>
    <row r="127" spans="1:9" ht="25.5" x14ac:dyDescent="0.2">
      <c r="A127" s="27" t="s">
        <v>22</v>
      </c>
      <c r="B127" s="9" t="s">
        <v>271</v>
      </c>
      <c r="C127" s="6" t="s">
        <v>24</v>
      </c>
      <c r="D127" s="10" t="s">
        <v>272</v>
      </c>
      <c r="E127" s="11" t="s">
        <v>26</v>
      </c>
      <c r="F127" s="28">
        <v>136.52408062329647</v>
      </c>
      <c r="G127" s="53"/>
      <c r="H127" s="30">
        <v>177.6</v>
      </c>
      <c r="I127" s="31">
        <f t="shared" si="1"/>
        <v>0</v>
      </c>
    </row>
    <row r="128" spans="1:9" ht="25.5" x14ac:dyDescent="0.2">
      <c r="A128" s="27" t="s">
        <v>22</v>
      </c>
      <c r="B128" s="9" t="s">
        <v>273</v>
      </c>
      <c r="C128" s="6" t="s">
        <v>24</v>
      </c>
      <c r="D128" s="10" t="s">
        <v>274</v>
      </c>
      <c r="E128" s="11" t="s">
        <v>26</v>
      </c>
      <c r="F128" s="28">
        <v>24.240868754204062</v>
      </c>
      <c r="G128" s="53"/>
      <c r="H128" s="30">
        <v>392.4</v>
      </c>
      <c r="I128" s="31">
        <f t="shared" si="1"/>
        <v>0</v>
      </c>
    </row>
    <row r="129" spans="1:9" ht="25.5" x14ac:dyDescent="0.2">
      <c r="A129" s="27" t="s">
        <v>22</v>
      </c>
      <c r="B129" s="9" t="s">
        <v>275</v>
      </c>
      <c r="C129" s="6" t="s">
        <v>24</v>
      </c>
      <c r="D129" s="10" t="s">
        <v>276</v>
      </c>
      <c r="E129" s="11" t="s">
        <v>26</v>
      </c>
      <c r="F129" s="28">
        <v>1365.7330066137608</v>
      </c>
      <c r="G129" s="53"/>
      <c r="H129" s="30">
        <v>549.6</v>
      </c>
      <c r="I129" s="31">
        <f t="shared" ref="I129:I192" si="2">F129*G129</f>
        <v>0</v>
      </c>
    </row>
    <row r="130" spans="1:9" ht="25.5" x14ac:dyDescent="0.2">
      <c r="A130" s="27" t="s">
        <v>22</v>
      </c>
      <c r="B130" s="9" t="s">
        <v>277</v>
      </c>
      <c r="C130" s="6" t="s">
        <v>24</v>
      </c>
      <c r="D130" s="10" t="s">
        <v>278</v>
      </c>
      <c r="E130" s="11" t="s">
        <v>26</v>
      </c>
      <c r="F130" s="28">
        <v>11.136033615509987</v>
      </c>
      <c r="G130" s="53"/>
      <c r="H130" s="30">
        <v>774</v>
      </c>
      <c r="I130" s="31">
        <f t="shared" si="2"/>
        <v>0</v>
      </c>
    </row>
    <row r="131" spans="1:9" ht="25.5" x14ac:dyDescent="0.2">
      <c r="A131" s="27" t="s">
        <v>22</v>
      </c>
      <c r="B131" s="9" t="s">
        <v>279</v>
      </c>
      <c r="C131" s="6" t="s">
        <v>24</v>
      </c>
      <c r="D131" s="10" t="s">
        <v>280</v>
      </c>
      <c r="E131" s="11" t="s">
        <v>26</v>
      </c>
      <c r="F131" s="28">
        <v>2.5225269515796103</v>
      </c>
      <c r="G131" s="53"/>
      <c r="H131" s="30">
        <v>892.8</v>
      </c>
      <c r="I131" s="31">
        <f t="shared" si="2"/>
        <v>0</v>
      </c>
    </row>
    <row r="132" spans="1:9" ht="25.5" x14ac:dyDescent="0.2">
      <c r="A132" s="27" t="s">
        <v>22</v>
      </c>
      <c r="B132" s="9" t="s">
        <v>281</v>
      </c>
      <c r="C132" s="6" t="s">
        <v>24</v>
      </c>
      <c r="D132" s="10" t="s">
        <v>282</v>
      </c>
      <c r="E132" s="11" t="s">
        <v>26</v>
      </c>
      <c r="F132" s="28">
        <v>21.656816755024948</v>
      </c>
      <c r="G132" s="53"/>
      <c r="H132" s="30">
        <v>1010.4</v>
      </c>
      <c r="I132" s="31">
        <f t="shared" si="2"/>
        <v>0</v>
      </c>
    </row>
    <row r="133" spans="1:9" ht="25.5" x14ac:dyDescent="0.2">
      <c r="A133" s="27" t="s">
        <v>22</v>
      </c>
      <c r="B133" s="9" t="s">
        <v>283</v>
      </c>
      <c r="C133" s="6" t="s">
        <v>24</v>
      </c>
      <c r="D133" s="10" t="s">
        <v>284</v>
      </c>
      <c r="E133" s="11" t="s">
        <v>26</v>
      </c>
      <c r="F133" s="28">
        <v>202.87884445936012</v>
      </c>
      <c r="G133" s="53"/>
      <c r="H133" s="30">
        <v>1130.3999999999999</v>
      </c>
      <c r="I133" s="31">
        <f t="shared" si="2"/>
        <v>0</v>
      </c>
    </row>
    <row r="134" spans="1:9" x14ac:dyDescent="0.2">
      <c r="A134" s="27" t="s">
        <v>22</v>
      </c>
      <c r="B134" s="9" t="s">
        <v>285</v>
      </c>
      <c r="C134" s="6" t="s">
        <v>24</v>
      </c>
      <c r="D134" s="10" t="s">
        <v>286</v>
      </c>
      <c r="E134" s="11" t="s">
        <v>129</v>
      </c>
      <c r="F134" s="28">
        <v>3435.6817080514293</v>
      </c>
      <c r="G134" s="53"/>
      <c r="H134" s="30">
        <v>1.32</v>
      </c>
      <c r="I134" s="31">
        <f t="shared" si="2"/>
        <v>0</v>
      </c>
    </row>
    <row r="135" spans="1:9" x14ac:dyDescent="0.2">
      <c r="A135" s="27" t="s">
        <v>22</v>
      </c>
      <c r="B135" s="9" t="s">
        <v>288</v>
      </c>
      <c r="C135" s="6" t="s">
        <v>24</v>
      </c>
      <c r="D135" s="10" t="s">
        <v>289</v>
      </c>
      <c r="E135" s="11" t="s">
        <v>129</v>
      </c>
      <c r="F135" s="28">
        <v>4803.9987666643692</v>
      </c>
      <c r="G135" s="53"/>
      <c r="H135" s="30">
        <v>60</v>
      </c>
      <c r="I135" s="31">
        <f t="shared" si="2"/>
        <v>0</v>
      </c>
    </row>
    <row r="136" spans="1:9" x14ac:dyDescent="0.2">
      <c r="A136" s="27" t="s">
        <v>22</v>
      </c>
      <c r="B136" s="9" t="s">
        <v>290</v>
      </c>
      <c r="C136" s="6" t="s">
        <v>24</v>
      </c>
      <c r="D136" s="10" t="s">
        <v>291</v>
      </c>
      <c r="E136" s="11" t="s">
        <v>129</v>
      </c>
      <c r="F136" s="28">
        <v>1393.6038531763354</v>
      </c>
      <c r="G136" s="53"/>
      <c r="H136" s="30">
        <v>112.8</v>
      </c>
      <c r="I136" s="31">
        <f t="shared" si="2"/>
        <v>0</v>
      </c>
    </row>
    <row r="137" spans="1:9" x14ac:dyDescent="0.2">
      <c r="A137" s="27" t="s">
        <v>22</v>
      </c>
      <c r="B137" s="9" t="s">
        <v>292</v>
      </c>
      <c r="C137" s="6" t="s">
        <v>24</v>
      </c>
      <c r="D137" s="10" t="s">
        <v>293</v>
      </c>
      <c r="E137" s="11" t="s">
        <v>205</v>
      </c>
      <c r="F137" s="28">
        <v>9476.3954565134027</v>
      </c>
      <c r="G137" s="53"/>
      <c r="H137" s="30">
        <v>132</v>
      </c>
      <c r="I137" s="31">
        <f t="shared" si="2"/>
        <v>0</v>
      </c>
    </row>
    <row r="138" spans="1:9" x14ac:dyDescent="0.2">
      <c r="A138" s="27" t="s">
        <v>22</v>
      </c>
      <c r="B138" s="9" t="s">
        <v>294</v>
      </c>
      <c r="C138" s="6" t="s">
        <v>24</v>
      </c>
      <c r="D138" s="10" t="s">
        <v>295</v>
      </c>
      <c r="E138" s="11" t="s">
        <v>205</v>
      </c>
      <c r="F138" s="28">
        <v>694.55626235078591</v>
      </c>
      <c r="G138" s="53"/>
      <c r="H138" s="30">
        <v>177.6</v>
      </c>
      <c r="I138" s="31">
        <f t="shared" si="2"/>
        <v>0</v>
      </c>
    </row>
    <row r="139" spans="1:9" ht="13.9" customHeight="1" x14ac:dyDescent="0.2">
      <c r="A139" s="27" t="s">
        <v>22</v>
      </c>
      <c r="B139" s="9" t="s">
        <v>296</v>
      </c>
      <c r="C139" s="6" t="s">
        <v>24</v>
      </c>
      <c r="D139" s="10" t="s">
        <v>297</v>
      </c>
      <c r="E139" s="11" t="s">
        <v>26</v>
      </c>
      <c r="F139" s="28">
        <v>15.31973685227617</v>
      </c>
      <c r="G139" s="53"/>
      <c r="H139" s="30">
        <v>484.79999999999995</v>
      </c>
      <c r="I139" s="31">
        <f t="shared" si="2"/>
        <v>0</v>
      </c>
    </row>
    <row r="140" spans="1:9" x14ac:dyDescent="0.2">
      <c r="A140" s="27" t="s">
        <v>22</v>
      </c>
      <c r="B140" s="9" t="s">
        <v>298</v>
      </c>
      <c r="C140" s="6" t="s">
        <v>24</v>
      </c>
      <c r="D140" s="10" t="s">
        <v>299</v>
      </c>
      <c r="E140" s="11" t="s">
        <v>26</v>
      </c>
      <c r="F140" s="28">
        <v>9.724733961539803</v>
      </c>
      <c r="G140" s="53"/>
      <c r="H140" s="30">
        <v>3228</v>
      </c>
      <c r="I140" s="31">
        <f t="shared" si="2"/>
        <v>0</v>
      </c>
    </row>
    <row r="141" spans="1:9" x14ac:dyDescent="0.2">
      <c r="A141" s="27" t="s">
        <v>22</v>
      </c>
      <c r="B141" s="9" t="s">
        <v>300</v>
      </c>
      <c r="C141" s="6" t="s">
        <v>24</v>
      </c>
      <c r="D141" s="10" t="s">
        <v>301</v>
      </c>
      <c r="E141" s="11" t="s">
        <v>94</v>
      </c>
      <c r="F141" s="28">
        <v>5.9679296171517615</v>
      </c>
      <c r="G141" s="53"/>
      <c r="H141" s="30">
        <v>640.79999999999995</v>
      </c>
      <c r="I141" s="31">
        <f t="shared" si="2"/>
        <v>0</v>
      </c>
    </row>
    <row r="142" spans="1:9" x14ac:dyDescent="0.2">
      <c r="A142" s="27" t="s">
        <v>22</v>
      </c>
      <c r="B142" s="9" t="s">
        <v>302</v>
      </c>
      <c r="C142" s="6" t="s">
        <v>24</v>
      </c>
      <c r="D142" s="10" t="s">
        <v>303</v>
      </c>
      <c r="E142" s="11" t="s">
        <v>205</v>
      </c>
      <c r="F142" s="28">
        <v>0.61525047599502691</v>
      </c>
      <c r="G142" s="53"/>
      <c r="H142" s="30">
        <v>273.59999999999997</v>
      </c>
      <c r="I142" s="31">
        <f t="shared" si="2"/>
        <v>0</v>
      </c>
    </row>
    <row r="143" spans="1:9" ht="12.75" customHeight="1" x14ac:dyDescent="0.2">
      <c r="A143" s="13" t="s">
        <v>27</v>
      </c>
      <c r="D143" s="14" t="s">
        <v>304</v>
      </c>
      <c r="F143" s="28">
        <v>0</v>
      </c>
      <c r="G143" s="53"/>
      <c r="H143" s="30">
        <v>0</v>
      </c>
      <c r="I143" s="31">
        <f t="shared" si="2"/>
        <v>0</v>
      </c>
    </row>
    <row r="144" spans="1:9" x14ac:dyDescent="0.2">
      <c r="A144" s="27" t="s">
        <v>22</v>
      </c>
      <c r="B144" s="9" t="s">
        <v>306</v>
      </c>
      <c r="C144" s="6" t="s">
        <v>24</v>
      </c>
      <c r="D144" s="10" t="s">
        <v>307</v>
      </c>
      <c r="E144" s="11" t="s">
        <v>205</v>
      </c>
      <c r="F144" s="28">
        <v>54.941867506355905</v>
      </c>
      <c r="G144" s="53"/>
      <c r="H144" s="30">
        <v>427.2</v>
      </c>
      <c r="I144" s="31">
        <f t="shared" si="2"/>
        <v>0</v>
      </c>
    </row>
    <row r="145" spans="1:9" ht="12.75" customHeight="1" x14ac:dyDescent="0.2">
      <c r="A145" s="13" t="s">
        <v>27</v>
      </c>
      <c r="D145" s="14" t="s">
        <v>304</v>
      </c>
      <c r="F145" s="28">
        <v>0</v>
      </c>
      <c r="G145" s="53"/>
      <c r="H145" s="30">
        <v>0</v>
      </c>
      <c r="I145" s="31">
        <f t="shared" si="2"/>
        <v>0</v>
      </c>
    </row>
    <row r="146" spans="1:9" x14ac:dyDescent="0.2">
      <c r="A146" s="27" t="s">
        <v>22</v>
      </c>
      <c r="B146" s="9" t="s">
        <v>308</v>
      </c>
      <c r="C146" s="6" t="s">
        <v>24</v>
      </c>
      <c r="D146" s="10" t="s">
        <v>309</v>
      </c>
      <c r="E146" s="11" t="s">
        <v>205</v>
      </c>
      <c r="F146" s="28">
        <v>37.714854178495152</v>
      </c>
      <c r="G146" s="53"/>
      <c r="H146" s="30">
        <v>560.4</v>
      </c>
      <c r="I146" s="31">
        <f t="shared" si="2"/>
        <v>0</v>
      </c>
    </row>
    <row r="147" spans="1:9" ht="12.75" customHeight="1" x14ac:dyDescent="0.2">
      <c r="A147" s="13" t="s">
        <v>27</v>
      </c>
      <c r="D147" s="14" t="s">
        <v>304</v>
      </c>
      <c r="F147" s="28">
        <v>0</v>
      </c>
      <c r="G147" s="53"/>
      <c r="H147" s="30">
        <v>0</v>
      </c>
      <c r="I147" s="31">
        <f t="shared" si="2"/>
        <v>0</v>
      </c>
    </row>
    <row r="148" spans="1:9" x14ac:dyDescent="0.2">
      <c r="A148" s="27" t="s">
        <v>22</v>
      </c>
      <c r="B148" s="9" t="s">
        <v>310</v>
      </c>
      <c r="C148" s="6" t="s">
        <v>24</v>
      </c>
      <c r="D148" s="10" t="s">
        <v>311</v>
      </c>
      <c r="E148" s="11" t="s">
        <v>205</v>
      </c>
      <c r="F148" s="28">
        <v>51.496464840783752</v>
      </c>
      <c r="G148" s="53"/>
      <c r="H148" s="30">
        <v>717.6</v>
      </c>
      <c r="I148" s="31">
        <f t="shared" si="2"/>
        <v>0</v>
      </c>
    </row>
    <row r="149" spans="1:9" ht="12.75" customHeight="1" x14ac:dyDescent="0.2">
      <c r="A149" s="13" t="s">
        <v>27</v>
      </c>
      <c r="D149" s="14" t="s">
        <v>304</v>
      </c>
      <c r="F149" s="28">
        <v>0</v>
      </c>
      <c r="G149" s="53"/>
      <c r="H149" s="30">
        <v>0</v>
      </c>
      <c r="I149" s="31">
        <f t="shared" si="2"/>
        <v>0</v>
      </c>
    </row>
    <row r="150" spans="1:9" x14ac:dyDescent="0.2">
      <c r="A150" s="27" t="s">
        <v>22</v>
      </c>
      <c r="B150" s="9" t="s">
        <v>312</v>
      </c>
      <c r="C150" s="6" t="s">
        <v>24</v>
      </c>
      <c r="D150" s="10" t="s">
        <v>313</v>
      </c>
      <c r="E150" s="11" t="s">
        <v>205</v>
      </c>
      <c r="F150" s="28">
        <v>31.931499704141896</v>
      </c>
      <c r="G150" s="53"/>
      <c r="H150" s="30">
        <v>853.19999999999993</v>
      </c>
      <c r="I150" s="31">
        <f t="shared" si="2"/>
        <v>0</v>
      </c>
    </row>
    <row r="151" spans="1:9" ht="12.75" customHeight="1" x14ac:dyDescent="0.2">
      <c r="A151" s="13" t="s">
        <v>27</v>
      </c>
      <c r="D151" s="14" t="s">
        <v>304</v>
      </c>
      <c r="F151" s="28">
        <v>0</v>
      </c>
      <c r="G151" s="53"/>
      <c r="H151" s="30">
        <v>0</v>
      </c>
      <c r="I151" s="31">
        <f t="shared" si="2"/>
        <v>0</v>
      </c>
    </row>
    <row r="152" spans="1:9" x14ac:dyDescent="0.2">
      <c r="A152" s="27" t="s">
        <v>22</v>
      </c>
      <c r="B152" s="9" t="s">
        <v>314</v>
      </c>
      <c r="C152" s="6" t="s">
        <v>24</v>
      </c>
      <c r="D152" s="10" t="s">
        <v>315</v>
      </c>
      <c r="E152" s="11" t="s">
        <v>205</v>
      </c>
      <c r="F152" s="28">
        <v>25.902045039390632</v>
      </c>
      <c r="G152" s="53"/>
      <c r="H152" s="30">
        <v>1003.1999999999999</v>
      </c>
      <c r="I152" s="31">
        <f t="shared" si="2"/>
        <v>0</v>
      </c>
    </row>
    <row r="153" spans="1:9" ht="12.75" customHeight="1" x14ac:dyDescent="0.2">
      <c r="A153" s="13" t="s">
        <v>27</v>
      </c>
      <c r="D153" s="14" t="s">
        <v>304</v>
      </c>
      <c r="F153" s="28">
        <v>0</v>
      </c>
      <c r="G153" s="53"/>
      <c r="H153" s="30">
        <v>0</v>
      </c>
      <c r="I153" s="31">
        <f t="shared" si="2"/>
        <v>0</v>
      </c>
    </row>
    <row r="154" spans="1:9" x14ac:dyDescent="0.2">
      <c r="A154" s="27" t="s">
        <v>22</v>
      </c>
      <c r="B154" s="9" t="s">
        <v>316</v>
      </c>
      <c r="C154" s="6" t="s">
        <v>24</v>
      </c>
      <c r="D154" s="10" t="s">
        <v>317</v>
      </c>
      <c r="E154" s="11" t="s">
        <v>205</v>
      </c>
      <c r="F154" s="28">
        <v>13.04331009109457</v>
      </c>
      <c r="G154" s="53"/>
      <c r="H154" s="30">
        <v>1142.3999999999999</v>
      </c>
      <c r="I154" s="31">
        <f t="shared" si="2"/>
        <v>0</v>
      </c>
    </row>
    <row r="155" spans="1:9" ht="12.75" customHeight="1" x14ac:dyDescent="0.2">
      <c r="A155" s="13" t="s">
        <v>27</v>
      </c>
      <c r="D155" s="14" t="s">
        <v>304</v>
      </c>
      <c r="F155" s="28">
        <v>0</v>
      </c>
      <c r="G155" s="53"/>
      <c r="H155" s="30">
        <v>0</v>
      </c>
      <c r="I155" s="31">
        <f t="shared" si="2"/>
        <v>0</v>
      </c>
    </row>
    <row r="156" spans="1:9" x14ac:dyDescent="0.2">
      <c r="A156" s="27" t="s">
        <v>22</v>
      </c>
      <c r="B156" s="9" t="s">
        <v>318</v>
      </c>
      <c r="C156" s="6" t="s">
        <v>24</v>
      </c>
      <c r="D156" s="10" t="s">
        <v>319</v>
      </c>
      <c r="E156" s="11" t="s">
        <v>205</v>
      </c>
      <c r="F156" s="28">
        <v>2.2479284534212609</v>
      </c>
      <c r="G156" s="53"/>
      <c r="H156" s="30">
        <v>1296</v>
      </c>
      <c r="I156" s="31">
        <f t="shared" si="2"/>
        <v>0</v>
      </c>
    </row>
    <row r="157" spans="1:9" ht="12.75" customHeight="1" x14ac:dyDescent="0.2">
      <c r="A157" s="13" t="s">
        <v>27</v>
      </c>
      <c r="D157" s="14" t="s">
        <v>304</v>
      </c>
      <c r="F157" s="28">
        <v>0</v>
      </c>
      <c r="G157" s="53"/>
      <c r="H157" s="30">
        <v>0</v>
      </c>
      <c r="I157" s="31">
        <f t="shared" si="2"/>
        <v>0</v>
      </c>
    </row>
    <row r="158" spans="1:9" x14ac:dyDescent="0.2">
      <c r="A158" s="27" t="s">
        <v>22</v>
      </c>
      <c r="B158" s="9" t="s">
        <v>320</v>
      </c>
      <c r="C158" s="6" t="s">
        <v>24</v>
      </c>
      <c r="D158" s="10" t="s">
        <v>321</v>
      </c>
      <c r="E158" s="11" t="s">
        <v>205</v>
      </c>
      <c r="F158" s="28">
        <v>1.2305009519900538</v>
      </c>
      <c r="G158" s="53"/>
      <c r="H158" s="30">
        <v>1428</v>
      </c>
      <c r="I158" s="31">
        <f t="shared" si="2"/>
        <v>0</v>
      </c>
    </row>
    <row r="159" spans="1:9" ht="12.75" customHeight="1" x14ac:dyDescent="0.2">
      <c r="A159" s="13" t="s">
        <v>27</v>
      </c>
      <c r="D159" s="14" t="s">
        <v>304</v>
      </c>
      <c r="F159" s="28">
        <v>0</v>
      </c>
      <c r="G159" s="53"/>
      <c r="H159" s="30">
        <v>0</v>
      </c>
      <c r="I159" s="31">
        <f t="shared" si="2"/>
        <v>0</v>
      </c>
    </row>
    <row r="160" spans="1:9" x14ac:dyDescent="0.2">
      <c r="A160" s="27" t="s">
        <v>22</v>
      </c>
      <c r="B160" s="9" t="s">
        <v>322</v>
      </c>
      <c r="C160" s="6" t="s">
        <v>24</v>
      </c>
      <c r="D160" s="10" t="s">
        <v>323</v>
      </c>
      <c r="E160" s="11" t="s">
        <v>26</v>
      </c>
      <c r="F160" s="28">
        <v>1.6611762851865728</v>
      </c>
      <c r="G160" s="53"/>
      <c r="H160" s="30">
        <v>402</v>
      </c>
      <c r="I160" s="31">
        <f t="shared" si="2"/>
        <v>0</v>
      </c>
    </row>
    <row r="161" spans="1:9" x14ac:dyDescent="0.2">
      <c r="A161" s="27" t="s">
        <v>22</v>
      </c>
      <c r="B161" s="9" t="s">
        <v>325</v>
      </c>
      <c r="C161" s="6" t="s">
        <v>24</v>
      </c>
      <c r="D161" s="10" t="s">
        <v>326</v>
      </c>
      <c r="E161" s="11" t="s">
        <v>26</v>
      </c>
      <c r="F161" s="28">
        <v>39.991280939676749</v>
      </c>
      <c r="G161" s="53"/>
      <c r="H161" s="30">
        <v>682.8</v>
      </c>
      <c r="I161" s="31">
        <f t="shared" si="2"/>
        <v>0</v>
      </c>
    </row>
    <row r="162" spans="1:9" x14ac:dyDescent="0.2">
      <c r="A162" s="27" t="s">
        <v>22</v>
      </c>
      <c r="B162" s="9" t="s">
        <v>327</v>
      </c>
      <c r="C162" s="6" t="s">
        <v>24</v>
      </c>
      <c r="D162" s="10" t="s">
        <v>328</v>
      </c>
      <c r="E162" s="11" t="s">
        <v>26</v>
      </c>
      <c r="F162" s="28">
        <v>10.643833234713966</v>
      </c>
      <c r="G162" s="53"/>
      <c r="H162" s="30">
        <v>1100.3999999999999</v>
      </c>
      <c r="I162" s="31">
        <f t="shared" si="2"/>
        <v>0</v>
      </c>
    </row>
    <row r="163" spans="1:9" ht="25.5" x14ac:dyDescent="0.2">
      <c r="A163" s="27" t="s">
        <v>22</v>
      </c>
      <c r="B163" s="9" t="s">
        <v>330</v>
      </c>
      <c r="C163" s="6" t="s">
        <v>24</v>
      </c>
      <c r="D163" s="10" t="s">
        <v>331</v>
      </c>
      <c r="E163" s="11" t="s">
        <v>26</v>
      </c>
      <c r="F163" s="28">
        <v>1.6611762851865728</v>
      </c>
      <c r="G163" s="53"/>
      <c r="H163" s="30">
        <v>457.2</v>
      </c>
      <c r="I163" s="31">
        <f t="shared" si="2"/>
        <v>0</v>
      </c>
    </row>
    <row r="164" spans="1:9" ht="25.5" x14ac:dyDescent="0.2">
      <c r="A164" s="27" t="s">
        <v>22</v>
      </c>
      <c r="B164" s="9" t="s">
        <v>332</v>
      </c>
      <c r="C164" s="6" t="s">
        <v>24</v>
      </c>
      <c r="D164" s="10" t="s">
        <v>333</v>
      </c>
      <c r="E164" s="11" t="s">
        <v>26</v>
      </c>
      <c r="F164" s="28">
        <v>343.61739084322255</v>
      </c>
      <c r="G164" s="53"/>
      <c r="H164" s="30">
        <v>698.4</v>
      </c>
      <c r="I164" s="31">
        <f t="shared" si="2"/>
        <v>0</v>
      </c>
    </row>
    <row r="165" spans="1:9" ht="25.5" x14ac:dyDescent="0.2">
      <c r="A165" s="27" t="s">
        <v>22</v>
      </c>
      <c r="B165" s="9" t="s">
        <v>334</v>
      </c>
      <c r="C165" s="6" t="s">
        <v>24</v>
      </c>
      <c r="D165" s="10" t="s">
        <v>335</v>
      </c>
      <c r="E165" s="11" t="s">
        <v>26</v>
      </c>
      <c r="F165" s="28">
        <v>27.255596086579693</v>
      </c>
      <c r="G165" s="53"/>
      <c r="H165" s="30">
        <v>1776</v>
      </c>
      <c r="I165" s="31">
        <f t="shared" si="2"/>
        <v>0</v>
      </c>
    </row>
    <row r="166" spans="1:9" x14ac:dyDescent="0.2">
      <c r="A166" s="27" t="s">
        <v>22</v>
      </c>
      <c r="B166" s="9" t="s">
        <v>336</v>
      </c>
      <c r="C166" s="6" t="s">
        <v>24</v>
      </c>
      <c r="D166" s="10" t="s">
        <v>337</v>
      </c>
      <c r="E166" s="11" t="s">
        <v>26</v>
      </c>
      <c r="F166" s="28">
        <v>35.130802179316035</v>
      </c>
      <c r="G166" s="53"/>
      <c r="H166" s="30">
        <v>1296</v>
      </c>
      <c r="I166" s="31">
        <f t="shared" si="2"/>
        <v>0</v>
      </c>
    </row>
    <row r="167" spans="1:9" x14ac:dyDescent="0.2">
      <c r="A167" s="27" t="s">
        <v>22</v>
      </c>
      <c r="B167" s="9" t="s">
        <v>338</v>
      </c>
      <c r="C167" s="6" t="s">
        <v>89</v>
      </c>
      <c r="D167" s="10" t="s">
        <v>339</v>
      </c>
      <c r="E167" s="11" t="s">
        <v>41</v>
      </c>
      <c r="F167" s="28">
        <v>7676.1869883350373</v>
      </c>
      <c r="G167" s="53"/>
      <c r="H167" s="30">
        <v>31.2</v>
      </c>
      <c r="I167" s="31">
        <f t="shared" si="2"/>
        <v>0</v>
      </c>
    </row>
    <row r="168" spans="1:9" x14ac:dyDescent="0.2">
      <c r="A168" s="27" t="s">
        <v>22</v>
      </c>
      <c r="B168" s="9" t="s">
        <v>341</v>
      </c>
      <c r="C168" s="6" t="s">
        <v>24</v>
      </c>
      <c r="D168" s="10" t="s">
        <v>342</v>
      </c>
      <c r="E168" s="11" t="s">
        <v>205</v>
      </c>
      <c r="F168" s="28">
        <v>41.898557415261337</v>
      </c>
      <c r="G168" s="53"/>
      <c r="H168" s="30">
        <v>3636</v>
      </c>
      <c r="I168" s="31">
        <f t="shared" si="2"/>
        <v>0</v>
      </c>
    </row>
    <row r="169" spans="1:9" x14ac:dyDescent="0.2">
      <c r="A169" s="27" t="s">
        <v>22</v>
      </c>
      <c r="B169" s="9" t="s">
        <v>344</v>
      </c>
      <c r="C169" s="6" t="s">
        <v>24</v>
      </c>
      <c r="D169" s="10" t="s">
        <v>345</v>
      </c>
      <c r="E169" s="11" t="s">
        <v>205</v>
      </c>
      <c r="F169" s="28">
        <v>72.598315443535341</v>
      </c>
      <c r="G169" s="53"/>
      <c r="H169" s="30">
        <v>3132</v>
      </c>
      <c r="I169" s="31">
        <f t="shared" si="2"/>
        <v>0</v>
      </c>
    </row>
    <row r="170" spans="1:9" ht="25.5" x14ac:dyDescent="0.2">
      <c r="A170" s="27" t="s">
        <v>22</v>
      </c>
      <c r="B170" s="9" t="s">
        <v>346</v>
      </c>
      <c r="C170" s="6" t="s">
        <v>89</v>
      </c>
      <c r="D170" s="10" t="s">
        <v>347</v>
      </c>
      <c r="E170" s="11" t="s">
        <v>41</v>
      </c>
      <c r="F170" s="28">
        <v>704.46179501430584</v>
      </c>
      <c r="G170" s="53"/>
      <c r="H170" s="30">
        <v>456</v>
      </c>
      <c r="I170" s="31">
        <f t="shared" si="2"/>
        <v>0</v>
      </c>
    </row>
    <row r="171" spans="1:9" x14ac:dyDescent="0.2">
      <c r="A171" s="27" t="s">
        <v>22</v>
      </c>
      <c r="B171" s="9" t="s">
        <v>349</v>
      </c>
      <c r="C171" s="6" t="s">
        <v>24</v>
      </c>
      <c r="D171" s="10" t="s">
        <v>350</v>
      </c>
      <c r="E171" s="11" t="s">
        <v>26</v>
      </c>
      <c r="F171" s="28">
        <v>38.207054559291173</v>
      </c>
      <c r="G171" s="53"/>
      <c r="H171" s="30">
        <v>86.399999999999991</v>
      </c>
      <c r="I171" s="31">
        <f t="shared" si="2"/>
        <v>0</v>
      </c>
    </row>
    <row r="172" spans="1:9" ht="25.5" x14ac:dyDescent="0.2">
      <c r="A172" s="27" t="s">
        <v>22</v>
      </c>
      <c r="B172" s="9" t="s">
        <v>352</v>
      </c>
      <c r="C172" s="6" t="s">
        <v>24</v>
      </c>
      <c r="D172" s="10" t="s">
        <v>353</v>
      </c>
      <c r="E172" s="11" t="s">
        <v>26</v>
      </c>
      <c r="F172" s="28">
        <v>199.64877946038624</v>
      </c>
      <c r="G172" s="53"/>
      <c r="H172" s="30">
        <v>106.8</v>
      </c>
      <c r="I172" s="31">
        <f t="shared" si="2"/>
        <v>0</v>
      </c>
    </row>
    <row r="173" spans="1:9" ht="25.5" x14ac:dyDescent="0.2">
      <c r="A173" s="27" t="s">
        <v>22</v>
      </c>
      <c r="B173" s="9" t="s">
        <v>354</v>
      </c>
      <c r="C173" s="6" t="s">
        <v>24</v>
      </c>
      <c r="D173" s="10" t="s">
        <v>355</v>
      </c>
      <c r="E173" s="11" t="s">
        <v>26</v>
      </c>
      <c r="F173" s="28">
        <v>938.25697589241611</v>
      </c>
      <c r="G173" s="53"/>
      <c r="H173" s="30">
        <v>23.279999999999998</v>
      </c>
      <c r="I173" s="31">
        <f t="shared" si="2"/>
        <v>0</v>
      </c>
    </row>
    <row r="174" spans="1:9" ht="25.5" x14ac:dyDescent="0.2">
      <c r="A174" s="27" t="s">
        <v>22</v>
      </c>
      <c r="B174" s="9" t="s">
        <v>357</v>
      </c>
      <c r="C174" s="6" t="s">
        <v>24</v>
      </c>
      <c r="D174" s="10" t="s">
        <v>358</v>
      </c>
      <c r="E174" s="11" t="s">
        <v>26</v>
      </c>
      <c r="F174" s="28">
        <v>316.85399513743891</v>
      </c>
      <c r="G174" s="53"/>
      <c r="H174" s="30">
        <v>111.6</v>
      </c>
      <c r="I174" s="31">
        <f t="shared" si="2"/>
        <v>0</v>
      </c>
    </row>
    <row r="175" spans="1:9" ht="25.5" x14ac:dyDescent="0.2">
      <c r="A175" s="27" t="s">
        <v>22</v>
      </c>
      <c r="B175" s="9" t="s">
        <v>360</v>
      </c>
      <c r="C175" s="6" t="s">
        <v>24</v>
      </c>
      <c r="D175" s="10" t="s">
        <v>361</v>
      </c>
      <c r="E175" s="11" t="s">
        <v>26</v>
      </c>
      <c r="F175" s="28">
        <v>548.49579934956648</v>
      </c>
      <c r="G175" s="53"/>
      <c r="H175" s="30">
        <v>766.8</v>
      </c>
      <c r="I175" s="31">
        <f t="shared" si="2"/>
        <v>0</v>
      </c>
    </row>
    <row r="176" spans="1:9" x14ac:dyDescent="0.2">
      <c r="A176" s="27" t="s">
        <v>22</v>
      </c>
      <c r="B176" s="9" t="s">
        <v>363</v>
      </c>
      <c r="C176" s="6" t="s">
        <v>24</v>
      </c>
      <c r="D176" s="10" t="s">
        <v>364</v>
      </c>
      <c r="E176" s="11" t="s">
        <v>26</v>
      </c>
      <c r="F176" s="28">
        <v>0.76291059023383345</v>
      </c>
      <c r="G176" s="53"/>
      <c r="H176" s="30">
        <v>319.2</v>
      </c>
      <c r="I176" s="31">
        <f t="shared" si="2"/>
        <v>0</v>
      </c>
    </row>
    <row r="177" spans="1:9" x14ac:dyDescent="0.2">
      <c r="A177" s="27" t="s">
        <v>22</v>
      </c>
      <c r="B177" s="9" t="s">
        <v>366</v>
      </c>
      <c r="C177" s="6" t="s">
        <v>24</v>
      </c>
      <c r="D177" s="10" t="s">
        <v>367</v>
      </c>
      <c r="E177" s="11" t="s">
        <v>26</v>
      </c>
      <c r="F177" s="28">
        <v>77.7061351181719</v>
      </c>
      <c r="G177" s="53"/>
      <c r="H177" s="30">
        <v>291.59999999999997</v>
      </c>
      <c r="I177" s="31">
        <f t="shared" si="2"/>
        <v>0</v>
      </c>
    </row>
    <row r="178" spans="1:9" ht="25.5" x14ac:dyDescent="0.2">
      <c r="A178" s="27" t="s">
        <v>22</v>
      </c>
      <c r="B178" s="9" t="s">
        <v>369</v>
      </c>
      <c r="C178" s="6" t="s">
        <v>24</v>
      </c>
      <c r="D178" s="10" t="s">
        <v>370</v>
      </c>
      <c r="E178" s="11" t="s">
        <v>26</v>
      </c>
      <c r="F178" s="28">
        <v>1346.9678670959124</v>
      </c>
      <c r="G178" s="53"/>
      <c r="H178" s="30">
        <v>1003.1999999999999</v>
      </c>
      <c r="I178" s="31">
        <f t="shared" si="2"/>
        <v>0</v>
      </c>
    </row>
    <row r="179" spans="1:9" x14ac:dyDescent="0.2">
      <c r="A179" s="27" t="s">
        <v>22</v>
      </c>
      <c r="B179" s="9" t="s">
        <v>372</v>
      </c>
      <c r="C179" s="6" t="s">
        <v>24</v>
      </c>
      <c r="D179" s="10" t="s">
        <v>373</v>
      </c>
      <c r="E179" s="11" t="s">
        <v>26</v>
      </c>
      <c r="F179" s="28">
        <v>217.98324364503804</v>
      </c>
      <c r="G179" s="53"/>
      <c r="H179" s="30">
        <v>160.79999999999998</v>
      </c>
      <c r="I179" s="31">
        <f t="shared" si="2"/>
        <v>0</v>
      </c>
    </row>
    <row r="180" spans="1:9" ht="25.5" x14ac:dyDescent="0.2">
      <c r="A180" s="27" t="s">
        <v>22</v>
      </c>
      <c r="B180" s="9" t="s">
        <v>375</v>
      </c>
      <c r="C180" s="6" t="s">
        <v>24</v>
      </c>
      <c r="D180" s="10" t="s">
        <v>376</v>
      </c>
      <c r="E180" s="11" t="s">
        <v>26</v>
      </c>
      <c r="F180" s="28">
        <v>101.63937863437845</v>
      </c>
      <c r="G180" s="53"/>
      <c r="H180" s="30">
        <v>885.6</v>
      </c>
      <c r="I180" s="31">
        <f t="shared" si="2"/>
        <v>0</v>
      </c>
    </row>
    <row r="181" spans="1:9" ht="25.5" x14ac:dyDescent="0.2">
      <c r="A181" s="27" t="s">
        <v>22</v>
      </c>
      <c r="B181" s="9" t="s">
        <v>375</v>
      </c>
      <c r="C181" s="6" t="s">
        <v>10</v>
      </c>
      <c r="D181" s="10" t="s">
        <v>378</v>
      </c>
      <c r="E181" s="11" t="s">
        <v>26</v>
      </c>
      <c r="F181" s="28">
        <v>96.90194996921673</v>
      </c>
      <c r="G181" s="53"/>
      <c r="H181" s="30">
        <v>885.6</v>
      </c>
      <c r="I181" s="31">
        <f t="shared" si="2"/>
        <v>0</v>
      </c>
    </row>
    <row r="182" spans="1:9" ht="25.5" x14ac:dyDescent="0.2">
      <c r="A182" s="27" t="s">
        <v>22</v>
      </c>
      <c r="B182" s="9" t="s">
        <v>375</v>
      </c>
      <c r="C182" s="6" t="s">
        <v>7</v>
      </c>
      <c r="D182" s="10" t="s">
        <v>379</v>
      </c>
      <c r="E182" s="11" t="s">
        <v>26</v>
      </c>
      <c r="F182" s="28">
        <v>159.04224804471446</v>
      </c>
      <c r="G182" s="53"/>
      <c r="H182" s="30">
        <v>885.6</v>
      </c>
      <c r="I182" s="31">
        <f t="shared" si="2"/>
        <v>0</v>
      </c>
    </row>
    <row r="183" spans="1:9" x14ac:dyDescent="0.2">
      <c r="A183" s="27" t="s">
        <v>22</v>
      </c>
      <c r="B183" s="9" t="s">
        <v>380</v>
      </c>
      <c r="C183" s="6" t="s">
        <v>24</v>
      </c>
      <c r="D183" s="10" t="s">
        <v>381</v>
      </c>
      <c r="E183" s="11" t="s">
        <v>26</v>
      </c>
      <c r="F183" s="28">
        <v>4.6143785699627022</v>
      </c>
      <c r="G183" s="53"/>
      <c r="H183" s="30">
        <v>297.59999999999997</v>
      </c>
      <c r="I183" s="31">
        <f t="shared" si="2"/>
        <v>0</v>
      </c>
    </row>
    <row r="184" spans="1:9" ht="25.5" x14ac:dyDescent="0.2">
      <c r="A184" s="27" t="s">
        <v>22</v>
      </c>
      <c r="B184" s="9" t="s">
        <v>383</v>
      </c>
      <c r="C184" s="6" t="s">
        <v>24</v>
      </c>
      <c r="D184" s="10" t="s">
        <v>384</v>
      </c>
      <c r="E184" s="11" t="s">
        <v>26</v>
      </c>
      <c r="F184" s="28">
        <v>54.203566935161874</v>
      </c>
      <c r="G184" s="53"/>
      <c r="H184" s="30">
        <v>1064.3999999999999</v>
      </c>
      <c r="I184" s="31">
        <f t="shared" si="2"/>
        <v>0</v>
      </c>
    </row>
    <row r="185" spans="1:9" x14ac:dyDescent="0.2">
      <c r="A185" s="27" t="s">
        <v>22</v>
      </c>
      <c r="B185" s="9" t="s">
        <v>386</v>
      </c>
      <c r="C185" s="6" t="s">
        <v>24</v>
      </c>
      <c r="D185" s="10" t="s">
        <v>387</v>
      </c>
      <c r="E185" s="11" t="s">
        <v>26</v>
      </c>
      <c r="F185" s="28">
        <v>0.73830057119403225</v>
      </c>
      <c r="G185" s="53"/>
      <c r="H185" s="30">
        <v>596.4</v>
      </c>
      <c r="I185" s="31">
        <f t="shared" si="2"/>
        <v>0</v>
      </c>
    </row>
    <row r="186" spans="1:9" x14ac:dyDescent="0.2">
      <c r="A186" s="27" t="s">
        <v>22</v>
      </c>
      <c r="B186" s="9" t="s">
        <v>388</v>
      </c>
      <c r="C186" s="6" t="s">
        <v>24</v>
      </c>
      <c r="D186" s="10" t="s">
        <v>389</v>
      </c>
      <c r="E186" s="11" t="s">
        <v>26</v>
      </c>
      <c r="F186" s="28">
        <v>2.1533766659825941</v>
      </c>
      <c r="G186" s="53"/>
      <c r="H186" s="30">
        <v>895.19999999999993</v>
      </c>
      <c r="I186" s="31">
        <f t="shared" si="2"/>
        <v>0</v>
      </c>
    </row>
    <row r="187" spans="1:9" x14ac:dyDescent="0.2">
      <c r="A187" s="27" t="s">
        <v>22</v>
      </c>
      <c r="B187" s="9" t="s">
        <v>391</v>
      </c>
      <c r="C187" s="6" t="s">
        <v>24</v>
      </c>
      <c r="D187" s="10" t="s">
        <v>392</v>
      </c>
      <c r="E187" s="11" t="s">
        <v>129</v>
      </c>
      <c r="F187" s="28">
        <v>2428.7400898921019</v>
      </c>
      <c r="G187" s="53"/>
      <c r="H187" s="30">
        <v>19.439999999999998</v>
      </c>
      <c r="I187" s="31">
        <f t="shared" si="2"/>
        <v>0</v>
      </c>
    </row>
    <row r="188" spans="1:9" x14ac:dyDescent="0.2">
      <c r="A188" s="27" t="s">
        <v>22</v>
      </c>
      <c r="B188" s="9" t="s">
        <v>394</v>
      </c>
      <c r="C188" s="6" t="s">
        <v>24</v>
      </c>
      <c r="D188" s="10" t="s">
        <v>395</v>
      </c>
      <c r="E188" s="11" t="s">
        <v>129</v>
      </c>
      <c r="F188" s="28">
        <v>749.92880519033827</v>
      </c>
      <c r="G188" s="53"/>
      <c r="H188" s="30">
        <v>31.2</v>
      </c>
      <c r="I188" s="31">
        <f t="shared" si="2"/>
        <v>0</v>
      </c>
    </row>
    <row r="189" spans="1:9" x14ac:dyDescent="0.2">
      <c r="A189" s="27" t="s">
        <v>22</v>
      </c>
      <c r="B189" s="9" t="s">
        <v>396</v>
      </c>
      <c r="C189" s="6" t="s">
        <v>24</v>
      </c>
      <c r="D189" s="10" t="s">
        <v>397</v>
      </c>
      <c r="E189" s="11" t="s">
        <v>129</v>
      </c>
      <c r="F189" s="28">
        <v>606.94068242374055</v>
      </c>
      <c r="G189" s="53"/>
      <c r="H189" s="30">
        <v>31.2</v>
      </c>
      <c r="I189" s="31">
        <f t="shared" si="2"/>
        <v>0</v>
      </c>
    </row>
    <row r="190" spans="1:9" x14ac:dyDescent="0.2">
      <c r="A190" s="27" t="s">
        <v>22</v>
      </c>
      <c r="B190" s="9" t="s">
        <v>399</v>
      </c>
      <c r="C190" s="6" t="s">
        <v>24</v>
      </c>
      <c r="D190" s="10" t="s">
        <v>400</v>
      </c>
      <c r="E190" s="11" t="s">
        <v>129</v>
      </c>
      <c r="F190" s="28">
        <v>19.688015231840861</v>
      </c>
      <c r="G190" s="53"/>
      <c r="H190" s="30">
        <v>33.6</v>
      </c>
      <c r="I190" s="31">
        <f t="shared" si="2"/>
        <v>0</v>
      </c>
    </row>
    <row r="191" spans="1:9" ht="12.75" customHeight="1" x14ac:dyDescent="0.2">
      <c r="A191" s="13" t="s">
        <v>27</v>
      </c>
      <c r="D191" s="14" t="s">
        <v>401</v>
      </c>
      <c r="F191" s="28">
        <v>0</v>
      </c>
      <c r="G191" s="53"/>
      <c r="H191" s="30">
        <v>0</v>
      </c>
      <c r="I191" s="31">
        <f t="shared" si="2"/>
        <v>0</v>
      </c>
    </row>
    <row r="192" spans="1:9" x14ac:dyDescent="0.2">
      <c r="A192" s="27" t="s">
        <v>22</v>
      </c>
      <c r="B192" s="9" t="s">
        <v>403</v>
      </c>
      <c r="C192" s="6" t="s">
        <v>24</v>
      </c>
      <c r="D192" s="10" t="s">
        <v>404</v>
      </c>
      <c r="E192" s="11" t="s">
        <v>129</v>
      </c>
      <c r="F192" s="28">
        <v>15.381261899875673</v>
      </c>
      <c r="G192" s="53"/>
      <c r="H192" s="30">
        <v>48</v>
      </c>
      <c r="I192" s="31">
        <f t="shared" si="2"/>
        <v>0</v>
      </c>
    </row>
    <row r="193" spans="1:9" ht="12.75" customHeight="1" x14ac:dyDescent="0.2">
      <c r="A193" s="13" t="s">
        <v>27</v>
      </c>
      <c r="D193" s="14" t="s">
        <v>401</v>
      </c>
      <c r="F193" s="28">
        <v>0</v>
      </c>
      <c r="G193" s="53"/>
      <c r="H193" s="30">
        <v>0</v>
      </c>
      <c r="I193" s="31">
        <f t="shared" ref="I193:I205" si="3">F193*G193</f>
        <v>0</v>
      </c>
    </row>
    <row r="194" spans="1:9" ht="25.5" x14ac:dyDescent="0.2">
      <c r="A194" s="27" t="s">
        <v>22</v>
      </c>
      <c r="B194" s="9" t="s">
        <v>403</v>
      </c>
      <c r="C194" s="6" t="s">
        <v>89</v>
      </c>
      <c r="D194" s="10" t="s">
        <v>405</v>
      </c>
      <c r="E194" s="11" t="s">
        <v>129</v>
      </c>
      <c r="F194" s="28">
        <v>2.1533766659825941</v>
      </c>
      <c r="G194" s="53"/>
      <c r="H194" s="30">
        <v>48</v>
      </c>
      <c r="I194" s="31">
        <f t="shared" si="3"/>
        <v>0</v>
      </c>
    </row>
    <row r="195" spans="1:9" ht="12.75" customHeight="1" x14ac:dyDescent="0.2">
      <c r="A195" s="13" t="s">
        <v>27</v>
      </c>
      <c r="D195" s="14" t="s">
        <v>406</v>
      </c>
      <c r="F195" s="28">
        <v>0</v>
      </c>
      <c r="G195" s="53"/>
      <c r="H195" s="30">
        <v>0</v>
      </c>
      <c r="I195" s="31">
        <f t="shared" si="3"/>
        <v>0</v>
      </c>
    </row>
    <row r="196" spans="1:9" x14ac:dyDescent="0.2">
      <c r="A196" s="27" t="s">
        <v>22</v>
      </c>
      <c r="B196" s="9" t="s">
        <v>408</v>
      </c>
      <c r="C196" s="6" t="s">
        <v>24</v>
      </c>
      <c r="D196" s="10" t="s">
        <v>409</v>
      </c>
      <c r="E196" s="11" t="s">
        <v>129</v>
      </c>
      <c r="F196" s="28">
        <v>13.350935329092085</v>
      </c>
      <c r="G196" s="53"/>
      <c r="H196" s="30">
        <v>22.08</v>
      </c>
      <c r="I196" s="31">
        <f t="shared" si="3"/>
        <v>0</v>
      </c>
    </row>
    <row r="197" spans="1:9" ht="12.75" customHeight="1" x14ac:dyDescent="0.2">
      <c r="A197" s="13" t="s">
        <v>27</v>
      </c>
      <c r="D197" s="14" t="s">
        <v>401</v>
      </c>
      <c r="F197" s="28">
        <v>0</v>
      </c>
      <c r="G197" s="53"/>
      <c r="H197" s="30">
        <v>0</v>
      </c>
      <c r="I197" s="31">
        <f t="shared" si="3"/>
        <v>0</v>
      </c>
    </row>
    <row r="198" spans="1:9" x14ac:dyDescent="0.2">
      <c r="A198" s="27" t="s">
        <v>22</v>
      </c>
      <c r="B198" s="9" t="s">
        <v>411</v>
      </c>
      <c r="C198" s="6" t="s">
        <v>24</v>
      </c>
      <c r="D198" s="10" t="s">
        <v>412</v>
      </c>
      <c r="E198" s="11" t="s">
        <v>129</v>
      </c>
      <c r="F198" s="28">
        <v>6.8219741760349581</v>
      </c>
      <c r="G198" s="53"/>
      <c r="H198" s="30">
        <v>33.6</v>
      </c>
      <c r="I198" s="31">
        <f t="shared" si="3"/>
        <v>0</v>
      </c>
    </row>
    <row r="199" spans="1:9" ht="12.75" customHeight="1" x14ac:dyDescent="0.2">
      <c r="A199" s="13" t="s">
        <v>27</v>
      </c>
      <c r="D199" s="14" t="s">
        <v>401</v>
      </c>
      <c r="F199" s="28">
        <v>0</v>
      </c>
      <c r="G199" s="53"/>
      <c r="H199" s="30">
        <v>0</v>
      </c>
      <c r="I199" s="31">
        <f t="shared" si="3"/>
        <v>0</v>
      </c>
    </row>
    <row r="200" spans="1:9" x14ac:dyDescent="0.2">
      <c r="A200" s="27" t="s">
        <v>22</v>
      </c>
      <c r="B200" s="9" t="s">
        <v>413</v>
      </c>
      <c r="C200" s="6" t="s">
        <v>24</v>
      </c>
      <c r="D200" s="10" t="s">
        <v>414</v>
      </c>
      <c r="E200" s="11" t="s">
        <v>129</v>
      </c>
      <c r="F200" s="28">
        <v>289.59182641248685</v>
      </c>
      <c r="G200" s="53"/>
      <c r="H200" s="30">
        <v>19.439999999999998</v>
      </c>
      <c r="I200" s="31">
        <f t="shared" si="3"/>
        <v>0</v>
      </c>
    </row>
    <row r="201" spans="1:9" x14ac:dyDescent="0.2">
      <c r="A201" s="27" t="s">
        <v>22</v>
      </c>
      <c r="B201" s="9" t="s">
        <v>416</v>
      </c>
      <c r="C201" s="6" t="s">
        <v>24</v>
      </c>
      <c r="D201" s="10" t="s">
        <v>417</v>
      </c>
      <c r="E201" s="11" t="s">
        <v>129</v>
      </c>
      <c r="F201" s="28">
        <v>161.264432528047</v>
      </c>
      <c r="G201" s="53"/>
      <c r="H201" s="30">
        <v>25.2</v>
      </c>
      <c r="I201" s="31">
        <f t="shared" si="3"/>
        <v>0</v>
      </c>
    </row>
    <row r="202" spans="1:9" x14ac:dyDescent="0.2">
      <c r="A202" s="27" t="s">
        <v>22</v>
      </c>
      <c r="B202" s="9" t="s">
        <v>419</v>
      </c>
      <c r="C202" s="6" t="s">
        <v>24</v>
      </c>
      <c r="D202" s="10" t="s">
        <v>1626</v>
      </c>
      <c r="E202" s="11" t="s">
        <v>129</v>
      </c>
      <c r="F202" s="28">
        <v>67.731061661779734</v>
      </c>
      <c r="G202" s="53"/>
      <c r="H202" s="30">
        <v>189.6</v>
      </c>
      <c r="I202" s="31">
        <f t="shared" si="3"/>
        <v>0</v>
      </c>
    </row>
    <row r="203" spans="1:9" x14ac:dyDescent="0.2">
      <c r="A203" s="27" t="s">
        <v>22</v>
      </c>
      <c r="B203" s="9" t="s">
        <v>422</v>
      </c>
      <c r="C203" s="6" t="s">
        <v>24</v>
      </c>
      <c r="D203" s="10" t="s">
        <v>423</v>
      </c>
      <c r="E203" s="11" t="s">
        <v>129</v>
      </c>
      <c r="F203" s="28">
        <v>14.396861138283629</v>
      </c>
      <c r="G203" s="53"/>
      <c r="H203" s="30">
        <v>400.8</v>
      </c>
      <c r="I203" s="31">
        <f t="shared" si="3"/>
        <v>0</v>
      </c>
    </row>
    <row r="204" spans="1:9" ht="25.5" x14ac:dyDescent="0.2">
      <c r="A204" s="27" t="s">
        <v>22</v>
      </c>
      <c r="B204" s="9" t="s">
        <v>425</v>
      </c>
      <c r="C204" s="6" t="s">
        <v>24</v>
      </c>
      <c r="D204" s="10" t="s">
        <v>426</v>
      </c>
      <c r="E204" s="11" t="s">
        <v>94</v>
      </c>
      <c r="F204" s="28">
        <v>4</v>
      </c>
      <c r="G204" s="53"/>
      <c r="H204" s="30">
        <v>1141.2</v>
      </c>
      <c r="I204" s="31">
        <f t="shared" si="3"/>
        <v>0</v>
      </c>
    </row>
    <row r="205" spans="1:9" ht="25.5" x14ac:dyDescent="0.2">
      <c r="A205" s="27" t="s">
        <v>22</v>
      </c>
      <c r="B205" s="9" t="s">
        <v>428</v>
      </c>
      <c r="C205" s="6" t="s">
        <v>24</v>
      </c>
      <c r="D205" s="10" t="s">
        <v>429</v>
      </c>
      <c r="E205" s="11" t="s">
        <v>94</v>
      </c>
      <c r="F205" s="28">
        <v>7</v>
      </c>
      <c r="G205" s="53"/>
      <c r="H205" s="30">
        <v>1344</v>
      </c>
      <c r="I205" s="31">
        <f t="shared" si="3"/>
        <v>0</v>
      </c>
    </row>
    <row r="206" spans="1:9" ht="12.75" customHeight="1" x14ac:dyDescent="0.2">
      <c r="A206" s="2" t="s">
        <v>20</v>
      </c>
      <c r="B206" s="35" t="s">
        <v>7</v>
      </c>
      <c r="C206" s="36"/>
      <c r="D206" s="37" t="s">
        <v>431</v>
      </c>
      <c r="E206" s="36"/>
      <c r="F206" s="38"/>
      <c r="G206" s="54"/>
      <c r="H206" s="39"/>
      <c r="I206" s="26">
        <f>SUM(I207:I235)</f>
        <v>0</v>
      </c>
    </row>
    <row r="207" spans="1:9" x14ac:dyDescent="0.2">
      <c r="A207" s="27" t="s">
        <v>22</v>
      </c>
      <c r="B207" s="9" t="s">
        <v>432</v>
      </c>
      <c r="C207" s="6" t="s">
        <v>24</v>
      </c>
      <c r="D207" s="10" t="s">
        <v>433</v>
      </c>
      <c r="E207" s="11" t="s">
        <v>26</v>
      </c>
      <c r="F207" s="28">
        <v>91.089970373418069</v>
      </c>
      <c r="G207" s="53"/>
      <c r="H207" s="30">
        <v>1344</v>
      </c>
      <c r="I207" s="31">
        <f t="shared" ref="I207:I234" si="4">F207*G207</f>
        <v>0</v>
      </c>
    </row>
    <row r="208" spans="1:9" x14ac:dyDescent="0.2">
      <c r="A208" s="27" t="s">
        <v>22</v>
      </c>
      <c r="B208" s="9" t="s">
        <v>435</v>
      </c>
      <c r="C208" s="6" t="s">
        <v>24</v>
      </c>
      <c r="D208" s="10" t="s">
        <v>1627</v>
      </c>
      <c r="E208" s="11" t="s">
        <v>129</v>
      </c>
      <c r="F208" s="28">
        <v>261.24838069543614</v>
      </c>
      <c r="G208" s="53"/>
      <c r="H208" s="30">
        <v>67.2</v>
      </c>
      <c r="I208" s="31">
        <f t="shared" si="4"/>
        <v>0</v>
      </c>
    </row>
    <row r="209" spans="1:9" ht="25.5" x14ac:dyDescent="0.2">
      <c r="A209" s="27" t="s">
        <v>22</v>
      </c>
      <c r="B209" s="9" t="s">
        <v>438</v>
      </c>
      <c r="C209" s="6" t="s">
        <v>24</v>
      </c>
      <c r="D209" s="10" t="s">
        <v>439</v>
      </c>
      <c r="E209" s="11" t="s">
        <v>205</v>
      </c>
      <c r="F209" s="28">
        <v>46.082260652027514</v>
      </c>
      <c r="G209" s="53"/>
      <c r="H209" s="30">
        <v>301.2</v>
      </c>
      <c r="I209" s="31">
        <f t="shared" si="4"/>
        <v>0</v>
      </c>
    </row>
    <row r="210" spans="1:9" x14ac:dyDescent="0.2">
      <c r="A210" s="27" t="s">
        <v>22</v>
      </c>
      <c r="B210" s="9" t="s">
        <v>441</v>
      </c>
      <c r="C210" s="6" t="s">
        <v>24</v>
      </c>
      <c r="D210" s="10" t="s">
        <v>442</v>
      </c>
      <c r="E210" s="11" t="s">
        <v>205</v>
      </c>
      <c r="F210" s="28">
        <v>1.784226380385578</v>
      </c>
      <c r="G210" s="53"/>
      <c r="H210" s="30">
        <v>597.6</v>
      </c>
      <c r="I210" s="31">
        <f t="shared" si="4"/>
        <v>0</v>
      </c>
    </row>
    <row r="211" spans="1:9" ht="25.5" x14ac:dyDescent="0.2">
      <c r="A211" s="27" t="s">
        <v>22</v>
      </c>
      <c r="B211" s="9" t="s">
        <v>443</v>
      </c>
      <c r="C211" s="6" t="s">
        <v>24</v>
      </c>
      <c r="D211" s="10" t="s">
        <v>444</v>
      </c>
      <c r="E211" s="11" t="s">
        <v>205</v>
      </c>
      <c r="F211" s="28">
        <v>84.541657052582224</v>
      </c>
      <c r="G211" s="53"/>
      <c r="H211" s="30">
        <v>484.79999999999995</v>
      </c>
      <c r="I211" s="31">
        <f t="shared" si="4"/>
        <v>0</v>
      </c>
    </row>
    <row r="212" spans="1:9" ht="25.5" x14ac:dyDescent="0.2">
      <c r="A212" s="27" t="s">
        <v>22</v>
      </c>
      <c r="B212" s="9" t="s">
        <v>445</v>
      </c>
      <c r="C212" s="6" t="s">
        <v>24</v>
      </c>
      <c r="D212" s="10" t="s">
        <v>446</v>
      </c>
      <c r="E212" s="11" t="s">
        <v>205</v>
      </c>
      <c r="F212" s="28">
        <v>51.702354428689006</v>
      </c>
      <c r="G212" s="53"/>
      <c r="H212" s="30">
        <v>746.4</v>
      </c>
      <c r="I212" s="31">
        <f t="shared" si="4"/>
        <v>0</v>
      </c>
    </row>
    <row r="213" spans="1:9" ht="25.5" x14ac:dyDescent="0.2">
      <c r="A213" s="27" t="s">
        <v>22</v>
      </c>
      <c r="B213" s="9" t="s">
        <v>447</v>
      </c>
      <c r="C213" s="6" t="s">
        <v>24</v>
      </c>
      <c r="D213" s="10" t="s">
        <v>448</v>
      </c>
      <c r="E213" s="11" t="s">
        <v>26</v>
      </c>
      <c r="F213" s="28">
        <v>1.0360018089680596</v>
      </c>
      <c r="G213" s="53"/>
      <c r="H213" s="30">
        <v>3960</v>
      </c>
      <c r="I213" s="31">
        <f t="shared" si="4"/>
        <v>0</v>
      </c>
    </row>
    <row r="214" spans="1:9" x14ac:dyDescent="0.2">
      <c r="A214" s="27" t="s">
        <v>22</v>
      </c>
      <c r="B214" s="9" t="s">
        <v>450</v>
      </c>
      <c r="C214" s="6" t="s">
        <v>24</v>
      </c>
      <c r="D214" s="10" t="s">
        <v>1628</v>
      </c>
      <c r="E214" s="11" t="s">
        <v>129</v>
      </c>
      <c r="F214" s="28">
        <v>196.75710222320961</v>
      </c>
      <c r="G214" s="53"/>
      <c r="H214" s="30">
        <v>75.599999999999994</v>
      </c>
      <c r="I214" s="31">
        <f t="shared" si="4"/>
        <v>0</v>
      </c>
    </row>
    <row r="215" spans="1:9" x14ac:dyDescent="0.2">
      <c r="A215" s="27" t="s">
        <v>22</v>
      </c>
      <c r="B215" s="9" t="s">
        <v>453</v>
      </c>
      <c r="C215" s="6" t="s">
        <v>24</v>
      </c>
      <c r="D215" s="10" t="s">
        <v>454</v>
      </c>
      <c r="E215" s="11" t="s">
        <v>26</v>
      </c>
      <c r="F215" s="28">
        <v>44.544134462039949</v>
      </c>
      <c r="G215" s="53"/>
      <c r="H215" s="30">
        <v>1248</v>
      </c>
      <c r="I215" s="31">
        <f t="shared" si="4"/>
        <v>0</v>
      </c>
    </row>
    <row r="216" spans="1:9" x14ac:dyDescent="0.2">
      <c r="A216" s="27" t="s">
        <v>22</v>
      </c>
      <c r="B216" s="9" t="s">
        <v>456</v>
      </c>
      <c r="C216" s="6" t="s">
        <v>24</v>
      </c>
      <c r="D216" s="10" t="s">
        <v>1629</v>
      </c>
      <c r="E216" s="11" t="s">
        <v>129</v>
      </c>
      <c r="F216" s="28">
        <v>95.976771359116455</v>
      </c>
      <c r="G216" s="53"/>
      <c r="H216" s="30">
        <v>96</v>
      </c>
      <c r="I216" s="31">
        <f t="shared" si="4"/>
        <v>0</v>
      </c>
    </row>
    <row r="217" spans="1:9" ht="25.5" x14ac:dyDescent="0.2">
      <c r="A217" s="27" t="s">
        <v>22</v>
      </c>
      <c r="B217" s="9" t="s">
        <v>459</v>
      </c>
      <c r="C217" s="6" t="s">
        <v>24</v>
      </c>
      <c r="D217" s="10" t="s">
        <v>460</v>
      </c>
      <c r="E217" s="11" t="s">
        <v>129</v>
      </c>
      <c r="F217" s="28">
        <v>0.86750317115298803</v>
      </c>
      <c r="G217" s="53"/>
      <c r="H217" s="30">
        <v>252</v>
      </c>
      <c r="I217" s="31">
        <f t="shared" si="4"/>
        <v>0</v>
      </c>
    </row>
    <row r="218" spans="1:9" ht="25.5" x14ac:dyDescent="0.2">
      <c r="A218" s="27" t="s">
        <v>22</v>
      </c>
      <c r="B218" s="9" t="s">
        <v>462</v>
      </c>
      <c r="C218" s="6" t="s">
        <v>24</v>
      </c>
      <c r="D218" s="10" t="s">
        <v>463</v>
      </c>
      <c r="E218" s="11" t="s">
        <v>205</v>
      </c>
      <c r="F218" s="28">
        <v>1.6734812947064732</v>
      </c>
      <c r="G218" s="53"/>
      <c r="H218" s="30">
        <v>1308</v>
      </c>
      <c r="I218" s="31">
        <f t="shared" si="4"/>
        <v>0</v>
      </c>
    </row>
    <row r="219" spans="1:9" ht="25.5" x14ac:dyDescent="0.2">
      <c r="A219" s="27" t="s">
        <v>22</v>
      </c>
      <c r="B219" s="9" t="s">
        <v>465</v>
      </c>
      <c r="C219" s="6" t="s">
        <v>24</v>
      </c>
      <c r="D219" s="10" t="s">
        <v>466</v>
      </c>
      <c r="E219" s="11" t="s">
        <v>26</v>
      </c>
      <c r="F219" s="28">
        <v>11.382133805907998</v>
      </c>
      <c r="G219" s="53"/>
      <c r="H219" s="30">
        <v>4572</v>
      </c>
      <c r="I219" s="31">
        <f t="shared" si="4"/>
        <v>0</v>
      </c>
    </row>
    <row r="220" spans="1:9" x14ac:dyDescent="0.2">
      <c r="A220" s="27" t="s">
        <v>22</v>
      </c>
      <c r="B220" s="9" t="s">
        <v>468</v>
      </c>
      <c r="C220" s="6" t="s">
        <v>24</v>
      </c>
      <c r="D220" s="10" t="s">
        <v>469</v>
      </c>
      <c r="E220" s="11" t="s">
        <v>26</v>
      </c>
      <c r="F220" s="28">
        <v>9.2902821875249071</v>
      </c>
      <c r="G220" s="53"/>
      <c r="H220" s="30">
        <v>4236</v>
      </c>
      <c r="I220" s="31">
        <f t="shared" si="4"/>
        <v>0</v>
      </c>
    </row>
    <row r="221" spans="1:9" x14ac:dyDescent="0.2">
      <c r="A221" s="27" t="s">
        <v>22</v>
      </c>
      <c r="B221" s="9" t="s">
        <v>471</v>
      </c>
      <c r="C221" s="6" t="s">
        <v>24</v>
      </c>
      <c r="D221" s="10" t="s">
        <v>472</v>
      </c>
      <c r="E221" s="11" t="s">
        <v>26</v>
      </c>
      <c r="F221" s="28">
        <v>9.1057070447263992</v>
      </c>
      <c r="G221" s="53"/>
      <c r="H221" s="30">
        <v>4860</v>
      </c>
      <c r="I221" s="31">
        <f t="shared" si="4"/>
        <v>0</v>
      </c>
    </row>
    <row r="222" spans="1:9" x14ac:dyDescent="0.2">
      <c r="A222" s="27" t="s">
        <v>22</v>
      </c>
      <c r="B222" s="9" t="s">
        <v>474</v>
      </c>
      <c r="C222" s="6" t="s">
        <v>24</v>
      </c>
      <c r="D222" s="10" t="s">
        <v>475</v>
      </c>
      <c r="E222" s="11" t="s">
        <v>26</v>
      </c>
      <c r="F222" s="28">
        <v>6.1525047599502694</v>
      </c>
      <c r="G222" s="53"/>
      <c r="H222" s="30">
        <v>5112</v>
      </c>
      <c r="I222" s="31">
        <f t="shared" si="4"/>
        <v>0</v>
      </c>
    </row>
    <row r="223" spans="1:9" x14ac:dyDescent="0.2">
      <c r="A223" s="27" t="s">
        <v>22</v>
      </c>
      <c r="B223" s="9" t="s">
        <v>476</v>
      </c>
      <c r="C223" s="6" t="s">
        <v>24</v>
      </c>
      <c r="D223" s="10" t="s">
        <v>477</v>
      </c>
      <c r="E223" s="11" t="s">
        <v>26</v>
      </c>
      <c r="F223" s="28">
        <v>4.3067533319651883</v>
      </c>
      <c r="G223" s="53"/>
      <c r="H223" s="30">
        <v>4728</v>
      </c>
      <c r="I223" s="31">
        <f t="shared" si="4"/>
        <v>0</v>
      </c>
    </row>
    <row r="224" spans="1:9" x14ac:dyDescent="0.2">
      <c r="A224" s="27" t="s">
        <v>22</v>
      </c>
      <c r="B224" s="9" t="s">
        <v>478</v>
      </c>
      <c r="C224" s="6" t="s">
        <v>24</v>
      </c>
      <c r="D224" s="10" t="s">
        <v>479</v>
      </c>
      <c r="E224" s="11" t="s">
        <v>26</v>
      </c>
      <c r="F224" s="28">
        <v>7.1984305691418147</v>
      </c>
      <c r="G224" s="53"/>
      <c r="H224" s="30">
        <v>4380</v>
      </c>
      <c r="I224" s="31">
        <f t="shared" si="4"/>
        <v>0</v>
      </c>
    </row>
    <row r="225" spans="1:9" x14ac:dyDescent="0.2">
      <c r="A225" s="27" t="s">
        <v>22</v>
      </c>
      <c r="B225" s="9" t="s">
        <v>480</v>
      </c>
      <c r="C225" s="6" t="s">
        <v>24</v>
      </c>
      <c r="D225" s="10" t="s">
        <v>481</v>
      </c>
      <c r="E225" s="11" t="s">
        <v>26</v>
      </c>
      <c r="F225" s="28">
        <v>4.1221781891666804</v>
      </c>
      <c r="G225" s="53"/>
      <c r="H225" s="30">
        <v>5256</v>
      </c>
      <c r="I225" s="31">
        <f t="shared" si="4"/>
        <v>0</v>
      </c>
    </row>
    <row r="226" spans="1:9" x14ac:dyDescent="0.2">
      <c r="A226" s="27" t="s">
        <v>22</v>
      </c>
      <c r="B226" s="9" t="s">
        <v>482</v>
      </c>
      <c r="C226" s="6" t="s">
        <v>24</v>
      </c>
      <c r="D226" s="10" t="s">
        <v>483</v>
      </c>
      <c r="E226" s="11" t="s">
        <v>26</v>
      </c>
      <c r="F226" s="28">
        <v>6.0909797123507667</v>
      </c>
      <c r="G226" s="53"/>
      <c r="H226" s="30">
        <v>5676</v>
      </c>
      <c r="I226" s="31">
        <f t="shared" si="4"/>
        <v>0</v>
      </c>
    </row>
    <row r="227" spans="1:9" x14ac:dyDescent="0.2">
      <c r="A227" s="27" t="s">
        <v>22</v>
      </c>
      <c r="B227" s="9" t="s">
        <v>484</v>
      </c>
      <c r="C227" s="6" t="s">
        <v>24</v>
      </c>
      <c r="D227" s="10" t="s">
        <v>485</v>
      </c>
      <c r="E227" s="11" t="s">
        <v>41</v>
      </c>
      <c r="F227" s="28">
        <v>1.0653226148822499</v>
      </c>
      <c r="G227" s="53"/>
      <c r="H227" s="30">
        <v>40320</v>
      </c>
      <c r="I227" s="31">
        <f t="shared" si="4"/>
        <v>0</v>
      </c>
    </row>
    <row r="228" spans="1:9" x14ac:dyDescent="0.2">
      <c r="A228" s="27" t="s">
        <v>22</v>
      </c>
      <c r="B228" s="9" t="s">
        <v>487</v>
      </c>
      <c r="C228" s="6" t="s">
        <v>24</v>
      </c>
      <c r="D228" s="10" t="s">
        <v>488</v>
      </c>
      <c r="E228" s="11" t="s">
        <v>41</v>
      </c>
      <c r="F228" s="28">
        <v>1.3976250819097407</v>
      </c>
      <c r="G228" s="53"/>
      <c r="H228" s="30">
        <v>35280</v>
      </c>
      <c r="I228" s="31">
        <f t="shared" si="4"/>
        <v>0</v>
      </c>
    </row>
    <row r="229" spans="1:9" x14ac:dyDescent="0.2">
      <c r="A229" s="27" t="s">
        <v>22</v>
      </c>
      <c r="B229" s="9" t="s">
        <v>489</v>
      </c>
      <c r="C229" s="6" t="s">
        <v>24</v>
      </c>
      <c r="D229" s="10" t="s">
        <v>490</v>
      </c>
      <c r="E229" s="11" t="s">
        <v>129</v>
      </c>
      <c r="F229" s="28">
        <v>74.752932833395775</v>
      </c>
      <c r="G229" s="53"/>
      <c r="H229" s="30">
        <v>386.4</v>
      </c>
      <c r="I229" s="31">
        <f t="shared" si="4"/>
        <v>0</v>
      </c>
    </row>
    <row r="230" spans="1:9" ht="25.5" x14ac:dyDescent="0.2">
      <c r="A230" s="27" t="s">
        <v>22</v>
      </c>
      <c r="B230" s="9" t="s">
        <v>492</v>
      </c>
      <c r="C230" s="6" t="s">
        <v>24</v>
      </c>
      <c r="D230" s="10" t="s">
        <v>493</v>
      </c>
      <c r="E230" s="11" t="s">
        <v>129</v>
      </c>
      <c r="F230" s="28">
        <v>2.6455770467786159</v>
      </c>
      <c r="G230" s="53"/>
      <c r="H230" s="30">
        <v>302.39999999999998</v>
      </c>
      <c r="I230" s="31">
        <f t="shared" si="4"/>
        <v>0</v>
      </c>
    </row>
    <row r="231" spans="1:9" x14ac:dyDescent="0.2">
      <c r="A231" s="27" t="s">
        <v>22</v>
      </c>
      <c r="B231" s="9" t="s">
        <v>495</v>
      </c>
      <c r="C231" s="6" t="s">
        <v>24</v>
      </c>
      <c r="D231" s="10" t="s">
        <v>496</v>
      </c>
      <c r="E231" s="11" t="s">
        <v>129</v>
      </c>
      <c r="F231" s="28">
        <v>46.143785699627017</v>
      </c>
      <c r="G231" s="53"/>
      <c r="H231" s="30">
        <v>171.6</v>
      </c>
      <c r="I231" s="31">
        <f t="shared" si="4"/>
        <v>0</v>
      </c>
    </row>
    <row r="232" spans="1:9" ht="12.75" customHeight="1" x14ac:dyDescent="0.2">
      <c r="A232" s="13" t="s">
        <v>27</v>
      </c>
      <c r="D232" s="14" t="s">
        <v>497</v>
      </c>
      <c r="F232" s="28">
        <v>0</v>
      </c>
      <c r="G232" s="53"/>
      <c r="H232" s="30">
        <v>0</v>
      </c>
      <c r="I232" s="31">
        <f t="shared" si="4"/>
        <v>0</v>
      </c>
    </row>
    <row r="233" spans="1:9" x14ac:dyDescent="0.2">
      <c r="A233" s="27" t="s">
        <v>22</v>
      </c>
      <c r="B233" s="9" t="s">
        <v>499</v>
      </c>
      <c r="C233" s="6" t="s">
        <v>24</v>
      </c>
      <c r="D233" s="10" t="s">
        <v>500</v>
      </c>
      <c r="E233" s="11" t="s">
        <v>129</v>
      </c>
      <c r="F233" s="28">
        <v>376.53329130895645</v>
      </c>
      <c r="G233" s="53"/>
      <c r="H233" s="30">
        <v>171.6</v>
      </c>
      <c r="I233" s="31">
        <f t="shared" si="4"/>
        <v>0</v>
      </c>
    </row>
    <row r="234" spans="1:9" x14ac:dyDescent="0.2">
      <c r="A234" s="27" t="s">
        <v>22</v>
      </c>
      <c r="B234" s="9" t="s">
        <v>502</v>
      </c>
      <c r="C234" s="6" t="s">
        <v>24</v>
      </c>
      <c r="D234" s="10" t="s">
        <v>1630</v>
      </c>
      <c r="E234" s="11" t="s">
        <v>129</v>
      </c>
      <c r="F234" s="28">
        <v>1491.9824042879402</v>
      </c>
      <c r="G234" s="53"/>
      <c r="H234" s="30">
        <v>92.399999999999991</v>
      </c>
      <c r="I234" s="31">
        <f t="shared" si="4"/>
        <v>0</v>
      </c>
    </row>
    <row r="235" spans="1:9" ht="12.75" customHeight="1" x14ac:dyDescent="0.2">
      <c r="A235" s="13" t="s">
        <v>27</v>
      </c>
      <c r="D235" s="40" t="s">
        <v>1631</v>
      </c>
      <c r="F235" s="41">
        <v>0</v>
      </c>
      <c r="G235" s="55"/>
      <c r="H235" s="42">
        <v>0</v>
      </c>
      <c r="I235" s="31">
        <f t="shared" ref="I235" si="5">ROUND(ROUND(H235,2)*ROUND(F235,3),2)</f>
        <v>0</v>
      </c>
    </row>
    <row r="236" spans="1:9" ht="12.75" customHeight="1" x14ac:dyDescent="0.2">
      <c r="A236" s="23" t="s">
        <v>20</v>
      </c>
      <c r="B236" s="35" t="s">
        <v>6</v>
      </c>
      <c r="C236" s="36"/>
      <c r="D236" s="37" t="s">
        <v>506</v>
      </c>
      <c r="E236" s="36"/>
      <c r="F236" s="38"/>
      <c r="G236" s="54"/>
      <c r="H236" s="39"/>
      <c r="I236" s="26">
        <f>SUM(I237:I261)</f>
        <v>0</v>
      </c>
    </row>
    <row r="237" spans="1:9" x14ac:dyDescent="0.2">
      <c r="A237" s="27" t="s">
        <v>22</v>
      </c>
      <c r="B237" s="9" t="s">
        <v>507</v>
      </c>
      <c r="C237" s="6" t="s">
        <v>24</v>
      </c>
      <c r="D237" s="10" t="s">
        <v>508</v>
      </c>
      <c r="E237" s="11" t="s">
        <v>26</v>
      </c>
      <c r="F237" s="28">
        <v>0.49220038079602152</v>
      </c>
      <c r="G237" s="53"/>
      <c r="H237" s="30">
        <v>21480</v>
      </c>
      <c r="I237" s="31">
        <f t="shared" ref="I237:I261" si="6">F237*G237</f>
        <v>0</v>
      </c>
    </row>
    <row r="238" spans="1:9" ht="25.5" x14ac:dyDescent="0.2">
      <c r="A238" s="27" t="s">
        <v>22</v>
      </c>
      <c r="B238" s="9" t="s">
        <v>510</v>
      </c>
      <c r="C238" s="6" t="s">
        <v>24</v>
      </c>
      <c r="D238" s="10" t="s">
        <v>511</v>
      </c>
      <c r="E238" s="11" t="s">
        <v>26</v>
      </c>
      <c r="F238" s="28">
        <v>0.21533766659825943</v>
      </c>
      <c r="G238" s="53"/>
      <c r="H238" s="30">
        <v>4344</v>
      </c>
      <c r="I238" s="31">
        <f t="shared" si="6"/>
        <v>0</v>
      </c>
    </row>
    <row r="239" spans="1:9" ht="25.5" x14ac:dyDescent="0.2">
      <c r="A239" s="27" t="s">
        <v>22</v>
      </c>
      <c r="B239" s="9" t="s">
        <v>512</v>
      </c>
      <c r="C239" s="6" t="s">
        <v>24</v>
      </c>
      <c r="D239" s="10" t="s">
        <v>513</v>
      </c>
      <c r="E239" s="11" t="s">
        <v>26</v>
      </c>
      <c r="F239" s="28">
        <v>0.28301521895771237</v>
      </c>
      <c r="G239" s="53"/>
      <c r="H239" s="30">
        <v>4560</v>
      </c>
      <c r="I239" s="31">
        <f t="shared" si="6"/>
        <v>0</v>
      </c>
    </row>
    <row r="240" spans="1:9" x14ac:dyDescent="0.2">
      <c r="A240" s="27" t="s">
        <v>22</v>
      </c>
      <c r="B240" s="9" t="s">
        <v>514</v>
      </c>
      <c r="C240" s="6" t="s">
        <v>24</v>
      </c>
      <c r="D240" s="10" t="s">
        <v>515</v>
      </c>
      <c r="E240" s="11" t="s">
        <v>26</v>
      </c>
      <c r="F240" s="28">
        <v>0.19547203942793578</v>
      </c>
      <c r="G240" s="53"/>
      <c r="H240" s="30">
        <v>10164</v>
      </c>
      <c r="I240" s="31">
        <f t="shared" si="6"/>
        <v>0</v>
      </c>
    </row>
    <row r="241" spans="1:9" x14ac:dyDescent="0.2">
      <c r="A241" s="27" t="s">
        <v>22</v>
      </c>
      <c r="B241" s="9" t="s">
        <v>516</v>
      </c>
      <c r="C241" s="6" t="s">
        <v>24</v>
      </c>
      <c r="D241" s="10" t="s">
        <v>517</v>
      </c>
      <c r="E241" s="11" t="s">
        <v>41</v>
      </c>
      <c r="F241" s="28">
        <v>0.57218294267537506</v>
      </c>
      <c r="G241" s="53"/>
      <c r="H241" s="30">
        <v>50880</v>
      </c>
      <c r="I241" s="31">
        <f t="shared" si="6"/>
        <v>0</v>
      </c>
    </row>
    <row r="242" spans="1:9" x14ac:dyDescent="0.2">
      <c r="A242" s="27" t="s">
        <v>22</v>
      </c>
      <c r="B242" s="9" t="s">
        <v>518</v>
      </c>
      <c r="C242" s="6" t="s">
        <v>24</v>
      </c>
      <c r="D242" s="10" t="s">
        <v>519</v>
      </c>
      <c r="E242" s="11" t="s">
        <v>41</v>
      </c>
      <c r="F242" s="28">
        <v>0.50019863698395695</v>
      </c>
      <c r="G242" s="53"/>
      <c r="H242" s="30">
        <v>45240</v>
      </c>
      <c r="I242" s="31">
        <f t="shared" si="6"/>
        <v>0</v>
      </c>
    </row>
    <row r="243" spans="1:9" x14ac:dyDescent="0.2">
      <c r="A243" s="27" t="s">
        <v>22</v>
      </c>
      <c r="B243" s="9" t="s">
        <v>520</v>
      </c>
      <c r="C243" s="6" t="s">
        <v>24</v>
      </c>
      <c r="D243" s="10" t="s">
        <v>521</v>
      </c>
      <c r="E243" s="11" t="s">
        <v>522</v>
      </c>
      <c r="F243" s="28">
        <v>33.937216255885687</v>
      </c>
      <c r="G243" s="53"/>
      <c r="H243" s="30">
        <v>190.79999999999998</v>
      </c>
      <c r="I243" s="31">
        <f t="shared" si="6"/>
        <v>0</v>
      </c>
    </row>
    <row r="244" spans="1:9" x14ac:dyDescent="0.2">
      <c r="A244" s="27" t="s">
        <v>22</v>
      </c>
      <c r="B244" s="9" t="s">
        <v>524</v>
      </c>
      <c r="C244" s="6" t="s">
        <v>24</v>
      </c>
      <c r="D244" s="10" t="s">
        <v>525</v>
      </c>
      <c r="E244" s="11" t="s">
        <v>26</v>
      </c>
      <c r="F244" s="28">
        <v>6.8600428073445503</v>
      </c>
      <c r="G244" s="53"/>
      <c r="H244" s="30">
        <v>9792</v>
      </c>
      <c r="I244" s="31">
        <f t="shared" si="6"/>
        <v>0</v>
      </c>
    </row>
    <row r="245" spans="1:9" x14ac:dyDescent="0.2">
      <c r="A245" s="27" t="s">
        <v>22</v>
      </c>
      <c r="B245" s="9" t="s">
        <v>527</v>
      </c>
      <c r="C245" s="6" t="s">
        <v>24</v>
      </c>
      <c r="D245" s="10" t="s">
        <v>528</v>
      </c>
      <c r="E245" s="11" t="s">
        <v>26</v>
      </c>
      <c r="F245" s="28">
        <v>3.8889982587645648</v>
      </c>
      <c r="G245" s="53"/>
      <c r="H245" s="30">
        <v>14880</v>
      </c>
      <c r="I245" s="31">
        <f t="shared" si="6"/>
        <v>0</v>
      </c>
    </row>
    <row r="246" spans="1:9" x14ac:dyDescent="0.2">
      <c r="A246" s="27" t="s">
        <v>22</v>
      </c>
      <c r="B246" s="9" t="s">
        <v>530</v>
      </c>
      <c r="C246" s="6" t="s">
        <v>24</v>
      </c>
      <c r="D246" s="10" t="s">
        <v>531</v>
      </c>
      <c r="E246" s="11" t="s">
        <v>26</v>
      </c>
      <c r="F246" s="28">
        <v>7.2064288253297502</v>
      </c>
      <c r="G246" s="53"/>
      <c r="H246" s="30">
        <v>15240</v>
      </c>
      <c r="I246" s="31">
        <f t="shared" si="6"/>
        <v>0</v>
      </c>
    </row>
    <row r="247" spans="1:9" x14ac:dyDescent="0.2">
      <c r="A247" s="27" t="s">
        <v>22</v>
      </c>
      <c r="B247" s="9" t="s">
        <v>532</v>
      </c>
      <c r="C247" s="6" t="s">
        <v>24</v>
      </c>
      <c r="D247" s="10" t="s">
        <v>533</v>
      </c>
      <c r="E247" s="11" t="s">
        <v>41</v>
      </c>
      <c r="F247" s="28">
        <v>1.1289846234508745</v>
      </c>
      <c r="G247" s="53"/>
      <c r="H247" s="30">
        <v>40920</v>
      </c>
      <c r="I247" s="31">
        <f t="shared" si="6"/>
        <v>0</v>
      </c>
    </row>
    <row r="248" spans="1:9" x14ac:dyDescent="0.2">
      <c r="A248" s="27" t="s">
        <v>22</v>
      </c>
      <c r="B248" s="9" t="s">
        <v>535</v>
      </c>
      <c r="C248" s="6" t="s">
        <v>24</v>
      </c>
      <c r="D248" s="10" t="s">
        <v>536</v>
      </c>
      <c r="E248" s="11" t="s">
        <v>41</v>
      </c>
      <c r="F248" s="28">
        <v>1.0397733044315953</v>
      </c>
      <c r="G248" s="53"/>
      <c r="H248" s="30">
        <v>42120</v>
      </c>
      <c r="I248" s="31">
        <f t="shared" si="6"/>
        <v>0</v>
      </c>
    </row>
    <row r="249" spans="1:9" ht="25.5" x14ac:dyDescent="0.2">
      <c r="A249" s="27" t="s">
        <v>22</v>
      </c>
      <c r="B249" s="9" t="s">
        <v>537</v>
      </c>
      <c r="C249" s="6" t="s">
        <v>24</v>
      </c>
      <c r="D249" s="10" t="s">
        <v>538</v>
      </c>
      <c r="E249" s="11" t="s">
        <v>26</v>
      </c>
      <c r="F249" s="28">
        <v>0.92287571399254043</v>
      </c>
      <c r="G249" s="53"/>
      <c r="H249" s="30">
        <v>19440</v>
      </c>
      <c r="I249" s="31">
        <f t="shared" si="6"/>
        <v>0</v>
      </c>
    </row>
    <row r="250" spans="1:9" ht="38.25" x14ac:dyDescent="0.2">
      <c r="A250" s="27" t="s">
        <v>22</v>
      </c>
      <c r="B250" s="9" t="s">
        <v>540</v>
      </c>
      <c r="C250" s="6" t="s">
        <v>24</v>
      </c>
      <c r="D250" s="10" t="s">
        <v>541</v>
      </c>
      <c r="E250" s="11" t="s">
        <v>26</v>
      </c>
      <c r="F250" s="28">
        <v>6.8415852930646999</v>
      </c>
      <c r="G250" s="53"/>
      <c r="H250" s="30">
        <v>4884</v>
      </c>
      <c r="I250" s="31">
        <f t="shared" si="6"/>
        <v>0</v>
      </c>
    </row>
    <row r="251" spans="1:9" ht="38.25" x14ac:dyDescent="0.2">
      <c r="A251" s="27" t="s">
        <v>22</v>
      </c>
      <c r="B251" s="9" t="s">
        <v>543</v>
      </c>
      <c r="C251" s="6" t="s">
        <v>24</v>
      </c>
      <c r="D251" s="10" t="s">
        <v>544</v>
      </c>
      <c r="E251" s="11" t="s">
        <v>26</v>
      </c>
      <c r="F251" s="28">
        <v>6.8415852930646999</v>
      </c>
      <c r="G251" s="53"/>
      <c r="H251" s="30">
        <v>5052</v>
      </c>
      <c r="I251" s="31">
        <f t="shared" si="6"/>
        <v>0</v>
      </c>
    </row>
    <row r="252" spans="1:9" ht="25.5" x14ac:dyDescent="0.2">
      <c r="A252" s="27" t="s">
        <v>22</v>
      </c>
      <c r="B252" s="9" t="s">
        <v>545</v>
      </c>
      <c r="C252" s="6" t="s">
        <v>24</v>
      </c>
      <c r="D252" s="10" t="s">
        <v>546</v>
      </c>
      <c r="E252" s="11" t="s">
        <v>26</v>
      </c>
      <c r="F252" s="28">
        <v>2.7809321514975216</v>
      </c>
      <c r="G252" s="53"/>
      <c r="H252" s="30">
        <v>6792</v>
      </c>
      <c r="I252" s="31">
        <f t="shared" si="6"/>
        <v>0</v>
      </c>
    </row>
    <row r="253" spans="1:9" ht="25.5" x14ac:dyDescent="0.2">
      <c r="A253" s="27" t="s">
        <v>22</v>
      </c>
      <c r="B253" s="9" t="s">
        <v>548</v>
      </c>
      <c r="C253" s="6" t="s">
        <v>24</v>
      </c>
      <c r="D253" s="10" t="s">
        <v>549</v>
      </c>
      <c r="E253" s="11" t="s">
        <v>26</v>
      </c>
      <c r="F253" s="28">
        <v>2.8990602428885666</v>
      </c>
      <c r="G253" s="53"/>
      <c r="H253" s="30">
        <v>7140</v>
      </c>
      <c r="I253" s="31">
        <f t="shared" si="6"/>
        <v>0</v>
      </c>
    </row>
    <row r="254" spans="1:9" ht="25.5" x14ac:dyDescent="0.2">
      <c r="A254" s="27" t="s">
        <v>22</v>
      </c>
      <c r="B254" s="9" t="s">
        <v>550</v>
      </c>
      <c r="C254" s="6" t="s">
        <v>24</v>
      </c>
      <c r="D254" s="10" t="s">
        <v>551</v>
      </c>
      <c r="E254" s="11" t="s">
        <v>26</v>
      </c>
      <c r="F254" s="28">
        <v>2.6984885877141882</v>
      </c>
      <c r="G254" s="53"/>
      <c r="H254" s="30">
        <v>9060</v>
      </c>
      <c r="I254" s="31">
        <f t="shared" si="6"/>
        <v>0</v>
      </c>
    </row>
    <row r="255" spans="1:9" x14ac:dyDescent="0.2">
      <c r="A255" s="27" t="s">
        <v>22</v>
      </c>
      <c r="B255" s="9" t="s">
        <v>552</v>
      </c>
      <c r="C255" s="6" t="s">
        <v>24</v>
      </c>
      <c r="D255" s="10" t="s">
        <v>553</v>
      </c>
      <c r="E255" s="11" t="s">
        <v>41</v>
      </c>
      <c r="F255" s="28">
        <v>0.2574823242039187</v>
      </c>
      <c r="G255" s="53"/>
      <c r="H255" s="30">
        <v>41520</v>
      </c>
      <c r="I255" s="31">
        <f t="shared" si="6"/>
        <v>0</v>
      </c>
    </row>
    <row r="256" spans="1:9" ht="25.5" x14ac:dyDescent="0.2">
      <c r="A256" s="27" t="s">
        <v>22</v>
      </c>
      <c r="B256" s="9" t="s">
        <v>554</v>
      </c>
      <c r="C256" s="6" t="s">
        <v>24</v>
      </c>
      <c r="D256" s="10" t="s">
        <v>555</v>
      </c>
      <c r="E256" s="11" t="s">
        <v>41</v>
      </c>
      <c r="F256" s="28">
        <v>0.69923216596834803</v>
      </c>
      <c r="G256" s="53"/>
      <c r="H256" s="30">
        <v>36480</v>
      </c>
      <c r="I256" s="31">
        <f t="shared" si="6"/>
        <v>0</v>
      </c>
    </row>
    <row r="257" spans="1:9" ht="25.5" x14ac:dyDescent="0.2">
      <c r="A257" s="27" t="s">
        <v>22</v>
      </c>
      <c r="B257" s="9" t="s">
        <v>556</v>
      </c>
      <c r="C257" s="6" t="s">
        <v>24</v>
      </c>
      <c r="D257" s="10" t="s">
        <v>557</v>
      </c>
      <c r="E257" s="11" t="s">
        <v>26</v>
      </c>
      <c r="F257" s="28">
        <v>0.75675808547388324</v>
      </c>
      <c r="G257" s="53"/>
      <c r="H257" s="30">
        <v>8424</v>
      </c>
      <c r="I257" s="31">
        <f t="shared" si="6"/>
        <v>0</v>
      </c>
    </row>
    <row r="258" spans="1:9" x14ac:dyDescent="0.2">
      <c r="A258" s="27" t="s">
        <v>22</v>
      </c>
      <c r="B258" s="9" t="s">
        <v>558</v>
      </c>
      <c r="C258" s="6" t="s">
        <v>24</v>
      </c>
      <c r="D258" s="10" t="s">
        <v>559</v>
      </c>
      <c r="E258" s="11" t="s">
        <v>41</v>
      </c>
      <c r="F258" s="28">
        <v>0.23456644731352291</v>
      </c>
      <c r="G258" s="53"/>
      <c r="H258" s="30">
        <v>40320</v>
      </c>
      <c r="I258" s="31">
        <f t="shared" si="6"/>
        <v>0</v>
      </c>
    </row>
    <row r="259" spans="1:9" x14ac:dyDescent="0.2">
      <c r="A259" s="27" t="s">
        <v>22</v>
      </c>
      <c r="B259" s="9" t="s">
        <v>560</v>
      </c>
      <c r="C259" s="6" t="s">
        <v>24</v>
      </c>
      <c r="D259" s="10" t="s">
        <v>561</v>
      </c>
      <c r="E259" s="11" t="s">
        <v>522</v>
      </c>
      <c r="F259" s="28">
        <v>35.376902369714045</v>
      </c>
      <c r="G259" s="53"/>
      <c r="H259" s="30">
        <v>92.399999999999991</v>
      </c>
      <c r="I259" s="31">
        <f t="shared" si="6"/>
        <v>0</v>
      </c>
    </row>
    <row r="260" spans="1:9" x14ac:dyDescent="0.2">
      <c r="A260" s="27" t="s">
        <v>22</v>
      </c>
      <c r="B260" s="9" t="s">
        <v>563</v>
      </c>
      <c r="C260" s="6" t="s">
        <v>24</v>
      </c>
      <c r="D260" s="10" t="s">
        <v>564</v>
      </c>
      <c r="E260" s="11" t="s">
        <v>522</v>
      </c>
      <c r="F260" s="28">
        <v>61.217422361505179</v>
      </c>
      <c r="G260" s="53"/>
      <c r="H260" s="30">
        <v>99.6</v>
      </c>
      <c r="I260" s="31">
        <f t="shared" si="6"/>
        <v>0</v>
      </c>
    </row>
    <row r="261" spans="1:9" ht="25.5" x14ac:dyDescent="0.2">
      <c r="A261" s="27" t="s">
        <v>22</v>
      </c>
      <c r="B261" s="9" t="s">
        <v>565</v>
      </c>
      <c r="C261" s="6" t="s">
        <v>24</v>
      </c>
      <c r="D261" s="10" t="s">
        <v>566</v>
      </c>
      <c r="E261" s="11" t="s">
        <v>522</v>
      </c>
      <c r="F261" s="28">
        <v>177.14653573156679</v>
      </c>
      <c r="G261" s="53"/>
      <c r="H261" s="30">
        <v>103.2</v>
      </c>
      <c r="I261" s="31">
        <f t="shared" si="6"/>
        <v>0</v>
      </c>
    </row>
    <row r="262" spans="1:9" ht="12.75" customHeight="1" x14ac:dyDescent="0.2">
      <c r="A262" s="36" t="s">
        <v>20</v>
      </c>
      <c r="B262" s="35" t="s">
        <v>14</v>
      </c>
      <c r="C262" s="36"/>
      <c r="D262" s="37" t="s">
        <v>567</v>
      </c>
      <c r="E262" s="36"/>
      <c r="F262" s="43"/>
      <c r="G262" s="54"/>
      <c r="H262" s="39"/>
      <c r="I262" s="26">
        <f>SUM(I263:I297)</f>
        <v>0</v>
      </c>
    </row>
    <row r="263" spans="1:9" ht="25.5" x14ac:dyDescent="0.2">
      <c r="A263" s="27" t="s">
        <v>22</v>
      </c>
      <c r="B263" s="9" t="s">
        <v>568</v>
      </c>
      <c r="C263" s="6" t="s">
        <v>24</v>
      </c>
      <c r="D263" s="10" t="s">
        <v>569</v>
      </c>
      <c r="E263" s="11" t="s">
        <v>26</v>
      </c>
      <c r="F263" s="28">
        <v>0.93826578925409165</v>
      </c>
      <c r="G263" s="53"/>
      <c r="H263" s="30">
        <v>14280</v>
      </c>
      <c r="I263" s="31">
        <f t="shared" ref="I263:I297" si="7">F263*G263</f>
        <v>0</v>
      </c>
    </row>
    <row r="264" spans="1:9" ht="25.5" x14ac:dyDescent="0.2">
      <c r="A264" s="27" t="s">
        <v>22</v>
      </c>
      <c r="B264" s="9" t="s">
        <v>570</v>
      </c>
      <c r="C264" s="6" t="s">
        <v>24</v>
      </c>
      <c r="D264" s="10" t="s">
        <v>571</v>
      </c>
      <c r="E264" s="11" t="s">
        <v>41</v>
      </c>
      <c r="F264" s="28">
        <v>0.12705682562815826</v>
      </c>
      <c r="G264" s="53"/>
      <c r="H264" s="30">
        <v>44760</v>
      </c>
      <c r="I264" s="31">
        <f t="shared" si="7"/>
        <v>0</v>
      </c>
    </row>
    <row r="265" spans="1:9" x14ac:dyDescent="0.2">
      <c r="A265" s="27" t="s">
        <v>22</v>
      </c>
      <c r="B265" s="9" t="s">
        <v>573</v>
      </c>
      <c r="C265" s="6" t="s">
        <v>24</v>
      </c>
      <c r="D265" s="10" t="s">
        <v>574</v>
      </c>
      <c r="E265" s="11" t="s">
        <v>41</v>
      </c>
      <c r="F265" s="28">
        <v>0.20610890945833402</v>
      </c>
      <c r="G265" s="53"/>
      <c r="H265" s="30">
        <v>38760</v>
      </c>
      <c r="I265" s="31">
        <f t="shared" si="7"/>
        <v>0</v>
      </c>
    </row>
    <row r="266" spans="1:9" x14ac:dyDescent="0.2">
      <c r="A266" s="27" t="s">
        <v>22</v>
      </c>
      <c r="B266" s="9" t="s">
        <v>575</v>
      </c>
      <c r="C266" s="6" t="s">
        <v>24</v>
      </c>
      <c r="D266" s="10" t="s">
        <v>576</v>
      </c>
      <c r="E266" s="11" t="s">
        <v>26</v>
      </c>
      <c r="F266" s="28">
        <v>0.38145529511691673</v>
      </c>
      <c r="G266" s="53"/>
      <c r="H266" s="30">
        <v>15960</v>
      </c>
      <c r="I266" s="31">
        <f t="shared" si="7"/>
        <v>0</v>
      </c>
    </row>
    <row r="267" spans="1:9" x14ac:dyDescent="0.2">
      <c r="A267" s="27" t="s">
        <v>22</v>
      </c>
      <c r="B267" s="9" t="s">
        <v>578</v>
      </c>
      <c r="C267" s="6" t="s">
        <v>24</v>
      </c>
      <c r="D267" s="10" t="s">
        <v>579</v>
      </c>
      <c r="E267" s="11" t="s">
        <v>26</v>
      </c>
      <c r="F267" s="28">
        <v>1.7534638565858267</v>
      </c>
      <c r="G267" s="53"/>
      <c r="H267" s="30">
        <v>3816</v>
      </c>
      <c r="I267" s="31">
        <f t="shared" si="7"/>
        <v>0</v>
      </c>
    </row>
    <row r="268" spans="1:9" ht="25.5" x14ac:dyDescent="0.2">
      <c r="A268" s="27" t="s">
        <v>22</v>
      </c>
      <c r="B268" s="9" t="s">
        <v>580</v>
      </c>
      <c r="C268" s="6" t="s">
        <v>24</v>
      </c>
      <c r="D268" s="10" t="s">
        <v>581</v>
      </c>
      <c r="E268" s="11" t="s">
        <v>26</v>
      </c>
      <c r="F268" s="28">
        <v>67.340117582923881</v>
      </c>
      <c r="G268" s="53"/>
      <c r="H268" s="30">
        <v>3816</v>
      </c>
      <c r="I268" s="31">
        <f t="shared" si="7"/>
        <v>0</v>
      </c>
    </row>
    <row r="269" spans="1:9" ht="25.5" x14ac:dyDescent="0.2">
      <c r="A269" s="27" t="s">
        <v>22</v>
      </c>
      <c r="B269" s="9" t="s">
        <v>582</v>
      </c>
      <c r="C269" s="6" t="s">
        <v>24</v>
      </c>
      <c r="D269" s="10" t="s">
        <v>583</v>
      </c>
      <c r="E269" s="11" t="s">
        <v>26</v>
      </c>
      <c r="F269" s="28">
        <v>8.6750317115298792</v>
      </c>
      <c r="G269" s="53"/>
      <c r="H269" s="30">
        <v>4164</v>
      </c>
      <c r="I269" s="31">
        <f t="shared" si="7"/>
        <v>0</v>
      </c>
    </row>
    <row r="270" spans="1:9" ht="25.5" x14ac:dyDescent="0.2">
      <c r="A270" s="27" t="s">
        <v>22</v>
      </c>
      <c r="B270" s="9" t="s">
        <v>584</v>
      </c>
      <c r="C270" s="6" t="s">
        <v>24</v>
      </c>
      <c r="D270" s="10" t="s">
        <v>585</v>
      </c>
      <c r="E270" s="11" t="s">
        <v>26</v>
      </c>
      <c r="F270" s="28">
        <v>26.148145229788643</v>
      </c>
      <c r="G270" s="53"/>
      <c r="H270" s="30">
        <v>4440</v>
      </c>
      <c r="I270" s="31">
        <f t="shared" si="7"/>
        <v>0</v>
      </c>
    </row>
    <row r="271" spans="1:9" x14ac:dyDescent="0.2">
      <c r="A271" s="27" t="s">
        <v>22</v>
      </c>
      <c r="B271" s="9" t="s">
        <v>586</v>
      </c>
      <c r="C271" s="6" t="s">
        <v>24</v>
      </c>
      <c r="D271" s="10" t="s">
        <v>587</v>
      </c>
      <c r="E271" s="11" t="s">
        <v>26</v>
      </c>
      <c r="F271" s="28">
        <v>3.568452760771156</v>
      </c>
      <c r="G271" s="53"/>
      <c r="H271" s="30">
        <v>4992</v>
      </c>
      <c r="I271" s="31">
        <f t="shared" si="7"/>
        <v>0</v>
      </c>
    </row>
    <row r="272" spans="1:9" x14ac:dyDescent="0.2">
      <c r="A272" s="27" t="s">
        <v>22</v>
      </c>
      <c r="B272" s="9" t="s">
        <v>588</v>
      </c>
      <c r="C272" s="6" t="s">
        <v>24</v>
      </c>
      <c r="D272" s="10" t="s">
        <v>589</v>
      </c>
      <c r="E272" s="11" t="s">
        <v>26</v>
      </c>
      <c r="F272" s="28">
        <v>5.0450539031592205</v>
      </c>
      <c r="G272" s="53"/>
      <c r="H272" s="30">
        <v>6288</v>
      </c>
      <c r="I272" s="31">
        <f t="shared" si="7"/>
        <v>0</v>
      </c>
    </row>
    <row r="273" spans="1:9" ht="25.5" x14ac:dyDescent="0.2">
      <c r="A273" s="27" t="s">
        <v>22</v>
      </c>
      <c r="B273" s="9" t="s">
        <v>591</v>
      </c>
      <c r="C273" s="6" t="s">
        <v>24</v>
      </c>
      <c r="D273" s="10" t="s">
        <v>592</v>
      </c>
      <c r="E273" s="11" t="s">
        <v>26</v>
      </c>
      <c r="F273" s="28">
        <v>7.3830057119403234</v>
      </c>
      <c r="G273" s="53"/>
      <c r="H273" s="30">
        <v>1248</v>
      </c>
      <c r="I273" s="31">
        <f t="shared" si="7"/>
        <v>0</v>
      </c>
    </row>
    <row r="274" spans="1:9" ht="25.5" x14ac:dyDescent="0.2">
      <c r="A274" s="27" t="s">
        <v>22</v>
      </c>
      <c r="B274" s="9" t="s">
        <v>591</v>
      </c>
      <c r="C274" s="6" t="s">
        <v>89</v>
      </c>
      <c r="D274" s="10" t="s">
        <v>592</v>
      </c>
      <c r="E274" s="11" t="s">
        <v>26</v>
      </c>
      <c r="F274" s="28">
        <v>7.3790694884045749</v>
      </c>
      <c r="G274" s="53"/>
      <c r="H274" s="30">
        <v>1248</v>
      </c>
      <c r="I274" s="31">
        <f t="shared" si="7"/>
        <v>0</v>
      </c>
    </row>
    <row r="275" spans="1:9" ht="38.25" customHeight="1" x14ac:dyDescent="0.2">
      <c r="A275" s="13" t="s">
        <v>27</v>
      </c>
      <c r="D275" s="14" t="s">
        <v>594</v>
      </c>
      <c r="F275" s="28">
        <v>0</v>
      </c>
      <c r="G275" s="53"/>
      <c r="H275" s="30">
        <v>0</v>
      </c>
      <c r="I275" s="31">
        <f t="shared" si="7"/>
        <v>0</v>
      </c>
    </row>
    <row r="276" spans="1:9" ht="25.5" x14ac:dyDescent="0.2">
      <c r="A276" s="27" t="s">
        <v>22</v>
      </c>
      <c r="B276" s="9" t="s">
        <v>596</v>
      </c>
      <c r="C276" s="6" t="s">
        <v>24</v>
      </c>
      <c r="D276" s="10" t="s">
        <v>597</v>
      </c>
      <c r="E276" s="11" t="s">
        <v>26</v>
      </c>
      <c r="F276" s="28">
        <v>9.6269979418258362</v>
      </c>
      <c r="G276" s="53"/>
      <c r="H276" s="30">
        <v>1147.2</v>
      </c>
      <c r="I276" s="31">
        <f t="shared" si="7"/>
        <v>0</v>
      </c>
    </row>
    <row r="277" spans="1:9" ht="25.5" x14ac:dyDescent="0.2">
      <c r="A277" s="27" t="s">
        <v>22</v>
      </c>
      <c r="B277" s="9" t="s">
        <v>598</v>
      </c>
      <c r="C277" s="6" t="s">
        <v>24</v>
      </c>
      <c r="D277" s="10" t="s">
        <v>599</v>
      </c>
      <c r="E277" s="11" t="s">
        <v>26</v>
      </c>
      <c r="F277" s="28">
        <v>6.8292802835447988E-2</v>
      </c>
      <c r="G277" s="53"/>
      <c r="H277" s="30">
        <v>127320</v>
      </c>
      <c r="I277" s="31">
        <f t="shared" si="7"/>
        <v>0</v>
      </c>
    </row>
    <row r="278" spans="1:9" x14ac:dyDescent="0.2">
      <c r="A278" s="27" t="s">
        <v>22</v>
      </c>
      <c r="B278" s="9" t="s">
        <v>601</v>
      </c>
      <c r="C278" s="6" t="s">
        <v>24</v>
      </c>
      <c r="D278" s="10" t="s">
        <v>602</v>
      </c>
      <c r="E278" s="11" t="s">
        <v>26</v>
      </c>
      <c r="F278" s="28">
        <v>2.171834180262445</v>
      </c>
      <c r="G278" s="53"/>
      <c r="H278" s="30">
        <v>3780</v>
      </c>
      <c r="I278" s="31">
        <f t="shared" si="7"/>
        <v>0</v>
      </c>
    </row>
    <row r="279" spans="1:9" x14ac:dyDescent="0.2">
      <c r="A279" s="27" t="s">
        <v>22</v>
      </c>
      <c r="B279" s="9" t="s">
        <v>603</v>
      </c>
      <c r="C279" s="6" t="s">
        <v>24</v>
      </c>
      <c r="D279" s="10" t="s">
        <v>604</v>
      </c>
      <c r="E279" s="11" t="s">
        <v>26</v>
      </c>
      <c r="F279" s="28">
        <v>3.4989495057600504</v>
      </c>
      <c r="G279" s="53"/>
      <c r="H279" s="30">
        <v>1272</v>
      </c>
      <c r="I279" s="31">
        <f t="shared" si="7"/>
        <v>0</v>
      </c>
    </row>
    <row r="280" spans="1:9" x14ac:dyDescent="0.2">
      <c r="A280" s="27" t="s">
        <v>22</v>
      </c>
      <c r="B280" s="9" t="s">
        <v>605</v>
      </c>
      <c r="C280" s="6" t="s">
        <v>24</v>
      </c>
      <c r="D280" s="10" t="s">
        <v>606</v>
      </c>
      <c r="E280" s="11" t="s">
        <v>26</v>
      </c>
      <c r="F280" s="28">
        <v>6.0107652124090247</v>
      </c>
      <c r="G280" s="53"/>
      <c r="H280" s="30">
        <v>1524</v>
      </c>
      <c r="I280" s="31">
        <f t="shared" si="7"/>
        <v>0</v>
      </c>
    </row>
    <row r="281" spans="1:9" x14ac:dyDescent="0.2">
      <c r="A281" s="27" t="s">
        <v>22</v>
      </c>
      <c r="B281" s="9" t="s">
        <v>608</v>
      </c>
      <c r="C281" s="6" t="s">
        <v>24</v>
      </c>
      <c r="D281" s="10" t="s">
        <v>609</v>
      </c>
      <c r="E281" s="11" t="s">
        <v>26</v>
      </c>
      <c r="F281" s="28">
        <v>3.7530279035696643</v>
      </c>
      <c r="G281" s="53"/>
      <c r="H281" s="30">
        <v>2352</v>
      </c>
      <c r="I281" s="31">
        <f t="shared" si="7"/>
        <v>0</v>
      </c>
    </row>
    <row r="282" spans="1:9" x14ac:dyDescent="0.2">
      <c r="A282" s="27" t="s">
        <v>22</v>
      </c>
      <c r="B282" s="9" t="s">
        <v>611</v>
      </c>
      <c r="C282" s="6" t="s">
        <v>24</v>
      </c>
      <c r="D282" s="10" t="s">
        <v>612</v>
      </c>
      <c r="E282" s="11" t="s">
        <v>26</v>
      </c>
      <c r="F282" s="28">
        <v>0.82135938545336096</v>
      </c>
      <c r="G282" s="53"/>
      <c r="H282" s="30">
        <v>1069.2</v>
      </c>
      <c r="I282" s="31">
        <f t="shared" si="7"/>
        <v>0</v>
      </c>
    </row>
    <row r="283" spans="1:9" x14ac:dyDescent="0.2">
      <c r="A283" s="27" t="s">
        <v>22</v>
      </c>
      <c r="B283" s="9" t="s">
        <v>613</v>
      </c>
      <c r="C283" s="6" t="s">
        <v>24</v>
      </c>
      <c r="D283" s="10" t="s">
        <v>614</v>
      </c>
      <c r="E283" s="11" t="s">
        <v>26</v>
      </c>
      <c r="F283" s="28">
        <v>54.634435020108043</v>
      </c>
      <c r="G283" s="53"/>
      <c r="H283" s="30">
        <v>7296</v>
      </c>
      <c r="I283" s="31">
        <f t="shared" si="7"/>
        <v>0</v>
      </c>
    </row>
    <row r="284" spans="1:9" ht="12.75" customHeight="1" x14ac:dyDescent="0.2">
      <c r="A284" s="13" t="s">
        <v>27</v>
      </c>
      <c r="D284" s="14" t="s">
        <v>615</v>
      </c>
      <c r="F284" s="28">
        <v>0</v>
      </c>
      <c r="G284" s="53"/>
      <c r="H284" s="30">
        <v>0</v>
      </c>
      <c r="I284" s="31">
        <f t="shared" si="7"/>
        <v>0</v>
      </c>
    </row>
    <row r="285" spans="1:9" x14ac:dyDescent="0.2">
      <c r="A285" s="27" t="s">
        <v>22</v>
      </c>
      <c r="B285" s="9" t="s">
        <v>617</v>
      </c>
      <c r="C285" s="6" t="s">
        <v>24</v>
      </c>
      <c r="D285" s="10" t="s">
        <v>618</v>
      </c>
      <c r="E285" s="11" t="s">
        <v>26</v>
      </c>
      <c r="F285" s="28">
        <v>6.4212564952076905</v>
      </c>
      <c r="G285" s="53"/>
      <c r="H285" s="30">
        <v>4560</v>
      </c>
      <c r="I285" s="31">
        <f t="shared" si="7"/>
        <v>0</v>
      </c>
    </row>
    <row r="286" spans="1:9" x14ac:dyDescent="0.2">
      <c r="A286" s="27" t="s">
        <v>22</v>
      </c>
      <c r="B286" s="9" t="s">
        <v>620</v>
      </c>
      <c r="C286" s="6" t="s">
        <v>24</v>
      </c>
      <c r="D286" s="10" t="s">
        <v>621</v>
      </c>
      <c r="E286" s="11" t="s">
        <v>129</v>
      </c>
      <c r="F286" s="28">
        <v>4.5740457226136968</v>
      </c>
      <c r="G286" s="53"/>
      <c r="H286" s="30">
        <v>4008</v>
      </c>
      <c r="I286" s="31">
        <f t="shared" si="7"/>
        <v>0</v>
      </c>
    </row>
    <row r="287" spans="1:9" x14ac:dyDescent="0.2">
      <c r="A287" s="27" t="s">
        <v>22</v>
      </c>
      <c r="B287" s="9" t="s">
        <v>623</v>
      </c>
      <c r="C287" s="6" t="s">
        <v>24</v>
      </c>
      <c r="D287" s="10" t="s">
        <v>624</v>
      </c>
      <c r="E287" s="11" t="s">
        <v>129</v>
      </c>
      <c r="F287" s="28">
        <v>29.105786670819636</v>
      </c>
      <c r="G287" s="53"/>
      <c r="H287" s="30">
        <v>1056</v>
      </c>
      <c r="I287" s="31">
        <f t="shared" si="7"/>
        <v>0</v>
      </c>
    </row>
    <row r="288" spans="1:9" ht="12.75" customHeight="1" x14ac:dyDescent="0.2">
      <c r="A288" s="13" t="s">
        <v>27</v>
      </c>
      <c r="D288" s="14" t="s">
        <v>625</v>
      </c>
      <c r="F288" s="28">
        <v>0</v>
      </c>
      <c r="G288" s="53"/>
      <c r="H288" s="30">
        <v>0</v>
      </c>
      <c r="I288" s="31">
        <f t="shared" si="7"/>
        <v>0</v>
      </c>
    </row>
    <row r="289" spans="1:9" x14ac:dyDescent="0.2">
      <c r="A289" s="27" t="s">
        <v>22</v>
      </c>
      <c r="B289" s="9" t="s">
        <v>627</v>
      </c>
      <c r="C289" s="6" t="s">
        <v>24</v>
      </c>
      <c r="D289" s="10" t="s">
        <v>628</v>
      </c>
      <c r="E289" s="11" t="s">
        <v>129</v>
      </c>
      <c r="F289" s="28">
        <v>44.567624989569353</v>
      </c>
      <c r="G289" s="53"/>
      <c r="H289" s="30">
        <v>352.8</v>
      </c>
      <c r="I289" s="31">
        <f t="shared" si="7"/>
        <v>0</v>
      </c>
    </row>
    <row r="290" spans="1:9" ht="12.75" customHeight="1" x14ac:dyDescent="0.2">
      <c r="A290" s="13" t="s">
        <v>27</v>
      </c>
      <c r="D290" s="14" t="s">
        <v>625</v>
      </c>
      <c r="F290" s="28">
        <v>0</v>
      </c>
      <c r="G290" s="53"/>
      <c r="H290" s="30">
        <v>0</v>
      </c>
      <c r="I290" s="31">
        <f t="shared" si="7"/>
        <v>0</v>
      </c>
    </row>
    <row r="291" spans="1:9" x14ac:dyDescent="0.2">
      <c r="A291" s="27" t="s">
        <v>22</v>
      </c>
      <c r="B291" s="9" t="s">
        <v>629</v>
      </c>
      <c r="C291" s="6" t="s">
        <v>24</v>
      </c>
      <c r="D291" s="10" t="s">
        <v>630</v>
      </c>
      <c r="E291" s="11" t="s">
        <v>129</v>
      </c>
      <c r="F291" s="28">
        <v>15.381261899875673</v>
      </c>
      <c r="G291" s="53"/>
      <c r="H291" s="30">
        <v>834</v>
      </c>
      <c r="I291" s="31">
        <f t="shared" si="7"/>
        <v>0</v>
      </c>
    </row>
    <row r="292" spans="1:9" ht="12.75" customHeight="1" x14ac:dyDescent="0.2">
      <c r="A292" s="2" t="s">
        <v>20</v>
      </c>
      <c r="D292" s="14" t="s">
        <v>631</v>
      </c>
      <c r="F292" s="28">
        <v>0</v>
      </c>
      <c r="G292" s="56"/>
      <c r="H292" s="44">
        <v>0</v>
      </c>
      <c r="I292" s="31">
        <f t="shared" si="7"/>
        <v>0</v>
      </c>
    </row>
    <row r="293" spans="1:9" x14ac:dyDescent="0.2">
      <c r="A293" s="27" t="s">
        <v>22</v>
      </c>
      <c r="B293" s="9" t="s">
        <v>633</v>
      </c>
      <c r="C293" s="6" t="s">
        <v>24</v>
      </c>
      <c r="D293" s="10" t="s">
        <v>634</v>
      </c>
      <c r="E293" s="11" t="s">
        <v>129</v>
      </c>
      <c r="F293" s="28">
        <v>6.1525047599502694</v>
      </c>
      <c r="G293" s="53"/>
      <c r="H293" s="30">
        <v>938.4</v>
      </c>
      <c r="I293" s="31">
        <f t="shared" si="7"/>
        <v>0</v>
      </c>
    </row>
    <row r="294" spans="1:9" ht="12.75" customHeight="1" x14ac:dyDescent="0.2">
      <c r="A294" s="27" t="s">
        <v>22</v>
      </c>
      <c r="D294" s="14" t="s">
        <v>635</v>
      </c>
      <c r="F294" s="28">
        <v>0</v>
      </c>
      <c r="G294" s="53"/>
      <c r="H294" s="30">
        <v>0</v>
      </c>
      <c r="I294" s="31">
        <f t="shared" si="7"/>
        <v>0</v>
      </c>
    </row>
    <row r="295" spans="1:9" x14ac:dyDescent="0.2">
      <c r="A295" s="13" t="s">
        <v>27</v>
      </c>
      <c r="B295" s="9" t="s">
        <v>637</v>
      </c>
      <c r="C295" s="6" t="s">
        <v>24</v>
      </c>
      <c r="D295" s="10" t="s">
        <v>638</v>
      </c>
      <c r="E295" s="11" t="s">
        <v>129</v>
      </c>
      <c r="F295" s="28">
        <v>6.1525047599502694</v>
      </c>
      <c r="G295" s="53"/>
      <c r="H295" s="30">
        <v>418.8</v>
      </c>
      <c r="I295" s="31">
        <f t="shared" si="7"/>
        <v>0</v>
      </c>
    </row>
    <row r="296" spans="1:9" ht="12.75" customHeight="1" x14ac:dyDescent="0.2">
      <c r="A296" s="27" t="s">
        <v>22</v>
      </c>
      <c r="D296" s="14" t="s">
        <v>639</v>
      </c>
      <c r="F296" s="28">
        <v>0</v>
      </c>
      <c r="G296" s="53"/>
      <c r="H296" s="30">
        <v>0</v>
      </c>
      <c r="I296" s="31">
        <f t="shared" si="7"/>
        <v>0</v>
      </c>
    </row>
    <row r="297" spans="1:9" ht="25.5" x14ac:dyDescent="0.2">
      <c r="A297" s="27" t="s">
        <v>22</v>
      </c>
      <c r="B297" s="9" t="s">
        <v>641</v>
      </c>
      <c r="C297" s="6" t="s">
        <v>24</v>
      </c>
      <c r="D297" s="10" t="s">
        <v>642</v>
      </c>
      <c r="E297" s="11" t="s">
        <v>26</v>
      </c>
      <c r="F297" s="28">
        <v>2.081777219907516</v>
      </c>
      <c r="G297" s="53"/>
      <c r="H297" s="30">
        <v>8256</v>
      </c>
      <c r="I297" s="31">
        <f t="shared" si="7"/>
        <v>0</v>
      </c>
    </row>
    <row r="298" spans="1:9" ht="12.75" customHeight="1" x14ac:dyDescent="0.2">
      <c r="A298" s="45" t="s">
        <v>22</v>
      </c>
      <c r="B298" s="35" t="s">
        <v>16</v>
      </c>
      <c r="C298" s="36"/>
      <c r="D298" s="37" t="s">
        <v>644</v>
      </c>
      <c r="E298" s="36"/>
      <c r="F298" s="46">
        <v>0</v>
      </c>
      <c r="G298" s="57"/>
      <c r="H298" s="47">
        <v>0</v>
      </c>
      <c r="I298" s="26">
        <f>SUM(I299:I471)</f>
        <v>0</v>
      </c>
    </row>
    <row r="299" spans="1:9" x14ac:dyDescent="0.2">
      <c r="A299" s="13" t="s">
        <v>27</v>
      </c>
      <c r="B299" s="9" t="s">
        <v>645</v>
      </c>
      <c r="C299" s="6" t="s">
        <v>24</v>
      </c>
      <c r="D299" s="10" t="s">
        <v>646</v>
      </c>
      <c r="E299" s="11" t="s">
        <v>26</v>
      </c>
      <c r="F299" s="28">
        <v>31.373262328183692</v>
      </c>
      <c r="G299" s="53"/>
      <c r="H299" s="30">
        <v>2796</v>
      </c>
      <c r="I299" s="31">
        <f t="shared" ref="I299:I365" si="8">F299*G299</f>
        <v>0</v>
      </c>
    </row>
    <row r="300" spans="1:9" x14ac:dyDescent="0.2">
      <c r="A300" s="27" t="s">
        <v>22</v>
      </c>
      <c r="B300" s="9" t="s">
        <v>645</v>
      </c>
      <c r="C300" s="6" t="s">
        <v>10</v>
      </c>
      <c r="D300" s="10" t="s">
        <v>646</v>
      </c>
      <c r="E300" s="11" t="s">
        <v>26</v>
      </c>
      <c r="F300" s="28">
        <v>73.830057119403236</v>
      </c>
      <c r="G300" s="53"/>
      <c r="H300" s="30">
        <v>2796</v>
      </c>
      <c r="I300" s="31">
        <f t="shared" si="8"/>
        <v>0</v>
      </c>
    </row>
    <row r="301" spans="1:9" ht="12.75" customHeight="1" x14ac:dyDescent="0.2">
      <c r="A301" s="27" t="s">
        <v>22</v>
      </c>
      <c r="D301" s="14" t="s">
        <v>648</v>
      </c>
      <c r="F301" s="28">
        <v>0</v>
      </c>
      <c r="G301" s="53"/>
      <c r="H301" s="30">
        <v>0</v>
      </c>
      <c r="I301" s="31">
        <f t="shared" si="8"/>
        <v>0</v>
      </c>
    </row>
    <row r="302" spans="1:9" x14ac:dyDescent="0.2">
      <c r="A302" s="13" t="s">
        <v>27</v>
      </c>
      <c r="B302" s="9" t="s">
        <v>650</v>
      </c>
      <c r="C302" s="6" t="s">
        <v>24</v>
      </c>
      <c r="D302" s="10" t="s">
        <v>651</v>
      </c>
      <c r="E302" s="11" t="s">
        <v>26</v>
      </c>
      <c r="F302" s="28">
        <v>185.49801851250061</v>
      </c>
      <c r="G302" s="53"/>
      <c r="H302" s="30">
        <v>2796</v>
      </c>
      <c r="I302" s="31">
        <f t="shared" si="8"/>
        <v>0</v>
      </c>
    </row>
    <row r="303" spans="1:9" x14ac:dyDescent="0.2">
      <c r="A303" s="27" t="s">
        <v>22</v>
      </c>
      <c r="B303" s="9" t="s">
        <v>652</v>
      </c>
      <c r="C303" s="6" t="s">
        <v>24</v>
      </c>
      <c r="D303" s="10" t="s">
        <v>653</v>
      </c>
      <c r="E303" s="11" t="s">
        <v>129</v>
      </c>
      <c r="F303" s="28">
        <v>17.534638565858266</v>
      </c>
      <c r="G303" s="53"/>
      <c r="H303" s="30">
        <v>416.4</v>
      </c>
      <c r="I303" s="31">
        <f t="shared" si="8"/>
        <v>0</v>
      </c>
    </row>
    <row r="304" spans="1:9" x14ac:dyDescent="0.2">
      <c r="A304" s="13" t="s">
        <v>27</v>
      </c>
      <c r="B304" s="9" t="s">
        <v>652</v>
      </c>
      <c r="C304" s="6" t="s">
        <v>10</v>
      </c>
      <c r="D304" s="10" t="s">
        <v>653</v>
      </c>
      <c r="E304" s="11" t="s">
        <v>129</v>
      </c>
      <c r="F304" s="28">
        <v>36.915028559701618</v>
      </c>
      <c r="G304" s="53"/>
      <c r="H304" s="30">
        <v>416.4</v>
      </c>
      <c r="I304" s="31">
        <f t="shared" si="8"/>
        <v>0</v>
      </c>
    </row>
    <row r="305" spans="1:9" ht="12.75" customHeight="1" x14ac:dyDescent="0.2">
      <c r="A305" s="27" t="s">
        <v>22</v>
      </c>
      <c r="D305" s="14" t="s">
        <v>648</v>
      </c>
      <c r="F305" s="28">
        <v>0</v>
      </c>
      <c r="G305" s="53"/>
      <c r="H305" s="30">
        <v>0</v>
      </c>
      <c r="I305" s="31">
        <f t="shared" si="8"/>
        <v>0</v>
      </c>
    </row>
    <row r="306" spans="1:9" x14ac:dyDescent="0.2">
      <c r="A306" s="13" t="s">
        <v>27</v>
      </c>
      <c r="B306" s="9" t="s">
        <v>654</v>
      </c>
      <c r="C306" s="6" t="s">
        <v>24</v>
      </c>
      <c r="D306" s="10" t="s">
        <v>655</v>
      </c>
      <c r="E306" s="11" t="s">
        <v>129</v>
      </c>
      <c r="F306" s="28">
        <v>3.3223525703731456</v>
      </c>
      <c r="G306" s="53"/>
      <c r="H306" s="30">
        <v>416.4</v>
      </c>
      <c r="I306" s="31">
        <f t="shared" si="8"/>
        <v>0</v>
      </c>
    </row>
    <row r="307" spans="1:9" x14ac:dyDescent="0.2">
      <c r="A307" s="27" t="s">
        <v>22</v>
      </c>
      <c r="B307" s="9" t="s">
        <v>656</v>
      </c>
      <c r="C307" s="6" t="s">
        <v>24</v>
      </c>
      <c r="D307" s="10" t="s">
        <v>657</v>
      </c>
      <c r="E307" s="11" t="s">
        <v>26</v>
      </c>
      <c r="F307" s="28">
        <v>37.714854178495152</v>
      </c>
      <c r="G307" s="53"/>
      <c r="H307" s="30">
        <v>1082.3999999999999</v>
      </c>
      <c r="I307" s="31">
        <f t="shared" si="8"/>
        <v>0</v>
      </c>
    </row>
    <row r="308" spans="1:9" ht="12.75" customHeight="1" x14ac:dyDescent="0.2">
      <c r="A308" s="13" t="s">
        <v>27</v>
      </c>
      <c r="D308" s="14" t="s">
        <v>658</v>
      </c>
      <c r="F308" s="28">
        <v>0</v>
      </c>
      <c r="G308" s="53"/>
      <c r="H308" s="30">
        <v>0</v>
      </c>
      <c r="I308" s="31">
        <f t="shared" si="8"/>
        <v>0</v>
      </c>
    </row>
    <row r="309" spans="1:9" x14ac:dyDescent="0.2">
      <c r="A309" s="27" t="s">
        <v>22</v>
      </c>
      <c r="B309" s="9" t="s">
        <v>656</v>
      </c>
      <c r="C309" s="6" t="s">
        <v>10</v>
      </c>
      <c r="D309" s="10" t="s">
        <v>657</v>
      </c>
      <c r="E309" s="11" t="s">
        <v>26</v>
      </c>
      <c r="F309" s="28">
        <v>154.58168209375052</v>
      </c>
      <c r="G309" s="53"/>
      <c r="H309" s="30">
        <v>1082.3999999999999</v>
      </c>
      <c r="I309" s="31">
        <f t="shared" si="8"/>
        <v>0</v>
      </c>
    </row>
    <row r="310" spans="1:9" ht="12.75" customHeight="1" x14ac:dyDescent="0.2">
      <c r="A310" s="13" t="s">
        <v>27</v>
      </c>
      <c r="D310" s="14" t="s">
        <v>660</v>
      </c>
      <c r="F310" s="28">
        <v>0</v>
      </c>
      <c r="G310" s="53"/>
      <c r="H310" s="30">
        <v>0</v>
      </c>
      <c r="I310" s="31">
        <f t="shared" si="8"/>
        <v>0</v>
      </c>
    </row>
    <row r="311" spans="1:9" x14ac:dyDescent="0.2">
      <c r="A311" s="27" t="s">
        <v>22</v>
      </c>
      <c r="B311" s="9" t="s">
        <v>656</v>
      </c>
      <c r="C311" s="6" t="s">
        <v>7</v>
      </c>
      <c r="D311" s="10" t="s">
        <v>657</v>
      </c>
      <c r="E311" s="11" t="s">
        <v>26</v>
      </c>
      <c r="F311" s="28">
        <v>63.528412814079125</v>
      </c>
      <c r="G311" s="53"/>
      <c r="H311" s="30">
        <v>1082.3999999999999</v>
      </c>
      <c r="I311" s="31">
        <f t="shared" si="8"/>
        <v>0</v>
      </c>
    </row>
    <row r="312" spans="1:9" ht="12.75" customHeight="1" x14ac:dyDescent="0.2">
      <c r="A312" s="13" t="s">
        <v>27</v>
      </c>
      <c r="D312" s="14" t="s">
        <v>661</v>
      </c>
      <c r="F312" s="28">
        <v>0</v>
      </c>
      <c r="G312" s="53"/>
      <c r="H312" s="30">
        <v>0</v>
      </c>
      <c r="I312" s="31">
        <f t="shared" si="8"/>
        <v>0</v>
      </c>
    </row>
    <row r="313" spans="1:9" x14ac:dyDescent="0.2">
      <c r="A313" s="27" t="s">
        <v>22</v>
      </c>
      <c r="B313" s="9" t="s">
        <v>656</v>
      </c>
      <c r="C313" s="6" t="s">
        <v>6</v>
      </c>
      <c r="D313" s="10" t="s">
        <v>657</v>
      </c>
      <c r="E313" s="11" t="s">
        <v>26</v>
      </c>
      <c r="F313" s="28">
        <v>415.6712918435054</v>
      </c>
      <c r="G313" s="53"/>
      <c r="H313" s="30">
        <v>1082.3999999999999</v>
      </c>
      <c r="I313" s="31">
        <f t="shared" si="8"/>
        <v>0</v>
      </c>
    </row>
    <row r="314" spans="1:9" ht="12.75" customHeight="1" x14ac:dyDescent="0.2">
      <c r="A314" s="13" t="s">
        <v>27</v>
      </c>
      <c r="D314" s="14" t="s">
        <v>662</v>
      </c>
      <c r="F314" s="28">
        <v>0</v>
      </c>
      <c r="G314" s="53"/>
      <c r="H314" s="30">
        <v>0</v>
      </c>
      <c r="I314" s="31">
        <f t="shared" si="8"/>
        <v>0</v>
      </c>
    </row>
    <row r="315" spans="1:9" x14ac:dyDescent="0.2">
      <c r="A315" s="27" t="s">
        <v>22</v>
      </c>
      <c r="B315" s="9" t="s">
        <v>663</v>
      </c>
      <c r="C315" s="6" t="s">
        <v>24</v>
      </c>
      <c r="D315" s="10" t="s">
        <v>664</v>
      </c>
      <c r="E315" s="11" t="s">
        <v>129</v>
      </c>
      <c r="F315" s="28">
        <v>318.22848018867944</v>
      </c>
      <c r="G315" s="53"/>
      <c r="H315" s="30">
        <v>115.19999999999999</v>
      </c>
      <c r="I315" s="31">
        <f t="shared" si="8"/>
        <v>0</v>
      </c>
    </row>
    <row r="316" spans="1:9" ht="12.75" customHeight="1" x14ac:dyDescent="0.2">
      <c r="A316" s="13" t="s">
        <v>27</v>
      </c>
      <c r="D316" s="14" t="s">
        <v>660</v>
      </c>
      <c r="F316" s="28">
        <v>0</v>
      </c>
      <c r="G316" s="53"/>
      <c r="H316" s="30">
        <v>0</v>
      </c>
      <c r="I316" s="31">
        <f t="shared" si="8"/>
        <v>0</v>
      </c>
    </row>
    <row r="317" spans="1:9" x14ac:dyDescent="0.2">
      <c r="A317" s="27" t="s">
        <v>22</v>
      </c>
      <c r="B317" s="9" t="s">
        <v>665</v>
      </c>
      <c r="C317" s="6" t="s">
        <v>24</v>
      </c>
      <c r="D317" s="10" t="s">
        <v>666</v>
      </c>
      <c r="E317" s="11" t="s">
        <v>129</v>
      </c>
      <c r="F317" s="28">
        <v>402.96560928068959</v>
      </c>
      <c r="G317" s="53"/>
      <c r="H317" s="30">
        <v>163.19999999999999</v>
      </c>
      <c r="I317" s="31">
        <f t="shared" si="8"/>
        <v>0</v>
      </c>
    </row>
    <row r="318" spans="1:9" ht="12.75" customHeight="1" x14ac:dyDescent="0.2">
      <c r="A318" s="13" t="s">
        <v>27</v>
      </c>
      <c r="D318" s="14" t="s">
        <v>660</v>
      </c>
      <c r="F318" s="28">
        <v>0</v>
      </c>
      <c r="G318" s="53"/>
      <c r="H318" s="30">
        <v>0</v>
      </c>
      <c r="I318" s="31">
        <f t="shared" si="8"/>
        <v>0</v>
      </c>
    </row>
    <row r="319" spans="1:9" x14ac:dyDescent="0.2">
      <c r="A319" s="27" t="s">
        <v>22</v>
      </c>
      <c r="B319" s="9" t="s">
        <v>667</v>
      </c>
      <c r="C319" s="6" t="s">
        <v>24</v>
      </c>
      <c r="D319" s="10" t="s">
        <v>668</v>
      </c>
      <c r="E319" s="11" t="s">
        <v>129</v>
      </c>
      <c r="F319" s="28">
        <v>317.83753610982353</v>
      </c>
      <c r="G319" s="53"/>
      <c r="H319" s="30">
        <v>217.2</v>
      </c>
      <c r="I319" s="31">
        <f t="shared" si="8"/>
        <v>0</v>
      </c>
    </row>
    <row r="320" spans="1:9" ht="12.75" customHeight="1" x14ac:dyDescent="0.2">
      <c r="A320" s="13" t="s">
        <v>27</v>
      </c>
      <c r="D320" s="14" t="s">
        <v>660</v>
      </c>
      <c r="F320" s="28">
        <v>0</v>
      </c>
      <c r="G320" s="53"/>
      <c r="H320" s="30">
        <v>0</v>
      </c>
      <c r="I320" s="31">
        <f t="shared" si="8"/>
        <v>0</v>
      </c>
    </row>
    <row r="321" spans="1:9" x14ac:dyDescent="0.2">
      <c r="A321" s="27" t="s">
        <v>22</v>
      </c>
      <c r="B321" s="9" t="s">
        <v>667</v>
      </c>
      <c r="C321" s="6" t="s">
        <v>10</v>
      </c>
      <c r="D321" s="10" t="s">
        <v>668</v>
      </c>
      <c r="E321" s="11" t="s">
        <v>129</v>
      </c>
      <c r="F321" s="28">
        <v>343.05342919602725</v>
      </c>
      <c r="G321" s="53"/>
      <c r="H321" s="30">
        <v>217.2</v>
      </c>
      <c r="I321" s="31">
        <f t="shared" si="8"/>
        <v>0</v>
      </c>
    </row>
    <row r="322" spans="1:9" ht="12.75" customHeight="1" x14ac:dyDescent="0.2">
      <c r="A322" s="13" t="s">
        <v>27</v>
      </c>
      <c r="D322" s="14" t="s">
        <v>662</v>
      </c>
      <c r="F322" s="28">
        <v>0</v>
      </c>
      <c r="G322" s="53"/>
      <c r="H322" s="30">
        <v>0</v>
      </c>
      <c r="I322" s="31">
        <f t="shared" si="8"/>
        <v>0</v>
      </c>
    </row>
    <row r="323" spans="1:9" x14ac:dyDescent="0.2">
      <c r="A323" s="27" t="s">
        <v>22</v>
      </c>
      <c r="B323" s="9" t="s">
        <v>669</v>
      </c>
      <c r="C323" s="6" t="s">
        <v>24</v>
      </c>
      <c r="D323" s="10" t="s">
        <v>670</v>
      </c>
      <c r="E323" s="11" t="s">
        <v>129</v>
      </c>
      <c r="F323" s="28">
        <v>393.38747934872072</v>
      </c>
      <c r="G323" s="53"/>
      <c r="H323" s="30">
        <v>266.39999999999998</v>
      </c>
      <c r="I323" s="31">
        <f t="shared" si="8"/>
        <v>0</v>
      </c>
    </row>
    <row r="324" spans="1:9" ht="12.75" customHeight="1" x14ac:dyDescent="0.2">
      <c r="A324" s="13" t="s">
        <v>27</v>
      </c>
      <c r="D324" s="14" t="s">
        <v>660</v>
      </c>
      <c r="F324" s="28">
        <v>0</v>
      </c>
      <c r="G324" s="53"/>
      <c r="H324" s="30">
        <v>0</v>
      </c>
      <c r="I324" s="31">
        <f t="shared" si="8"/>
        <v>0</v>
      </c>
    </row>
    <row r="325" spans="1:9" x14ac:dyDescent="0.2">
      <c r="A325" s="27" t="s">
        <v>22</v>
      </c>
      <c r="B325" s="9" t="s">
        <v>669</v>
      </c>
      <c r="C325" s="6" t="s">
        <v>10</v>
      </c>
      <c r="D325" s="10" t="s">
        <v>670</v>
      </c>
      <c r="E325" s="11" t="s">
        <v>129</v>
      </c>
      <c r="F325" s="28">
        <v>396.12408790071186</v>
      </c>
      <c r="G325" s="53"/>
      <c r="H325" s="30">
        <v>266.39999999999998</v>
      </c>
      <c r="I325" s="31">
        <f t="shared" si="8"/>
        <v>0</v>
      </c>
    </row>
    <row r="326" spans="1:9" ht="12.75" customHeight="1" x14ac:dyDescent="0.2">
      <c r="A326" s="13" t="s">
        <v>27</v>
      </c>
      <c r="D326" s="14" t="s">
        <v>662</v>
      </c>
      <c r="F326" s="28">
        <v>0</v>
      </c>
      <c r="G326" s="53"/>
      <c r="H326" s="30">
        <v>0</v>
      </c>
      <c r="I326" s="31">
        <f t="shared" si="8"/>
        <v>0</v>
      </c>
    </row>
    <row r="327" spans="1:9" x14ac:dyDescent="0.2">
      <c r="A327" s="27" t="s">
        <v>22</v>
      </c>
      <c r="B327" s="9" t="s">
        <v>671</v>
      </c>
      <c r="C327" s="6" t="s">
        <v>24</v>
      </c>
      <c r="D327" s="10" t="s">
        <v>672</v>
      </c>
      <c r="E327" s="11" t="s">
        <v>26</v>
      </c>
      <c r="F327" s="28">
        <v>85.027615782512726</v>
      </c>
      <c r="G327" s="53"/>
      <c r="H327" s="30">
        <v>1224</v>
      </c>
      <c r="I327" s="31">
        <f t="shared" si="8"/>
        <v>0</v>
      </c>
    </row>
    <row r="328" spans="1:9" ht="51" customHeight="1" x14ac:dyDescent="0.2">
      <c r="A328" s="13" t="s">
        <v>27</v>
      </c>
      <c r="D328" s="14" t="s">
        <v>673</v>
      </c>
      <c r="F328" s="28">
        <v>0</v>
      </c>
      <c r="G328" s="53"/>
      <c r="H328" s="30">
        <v>0</v>
      </c>
      <c r="I328" s="31">
        <f t="shared" si="8"/>
        <v>0</v>
      </c>
    </row>
    <row r="329" spans="1:9" x14ac:dyDescent="0.2">
      <c r="A329" s="27" t="s">
        <v>22</v>
      </c>
      <c r="B329" s="9" t="s">
        <v>671</v>
      </c>
      <c r="C329" s="6" t="s">
        <v>10</v>
      </c>
      <c r="D329" s="10" t="s">
        <v>672</v>
      </c>
      <c r="E329" s="11" t="s">
        <v>26</v>
      </c>
      <c r="F329" s="28">
        <v>83.368824816014595</v>
      </c>
      <c r="G329" s="53"/>
      <c r="H329" s="30">
        <v>1224</v>
      </c>
      <c r="I329" s="31">
        <f t="shared" si="8"/>
        <v>0</v>
      </c>
    </row>
    <row r="330" spans="1:9" ht="51" customHeight="1" x14ac:dyDescent="0.2">
      <c r="A330" s="13" t="s">
        <v>27</v>
      </c>
      <c r="D330" s="14" t="s">
        <v>675</v>
      </c>
      <c r="F330" s="28">
        <v>0</v>
      </c>
      <c r="G330" s="53"/>
      <c r="H330" s="30">
        <v>0</v>
      </c>
      <c r="I330" s="31">
        <f t="shared" si="8"/>
        <v>0</v>
      </c>
    </row>
    <row r="331" spans="1:9" ht="25.5" x14ac:dyDescent="0.2">
      <c r="A331" s="27" t="s">
        <v>22</v>
      </c>
      <c r="B331" s="9" t="s">
        <v>676</v>
      </c>
      <c r="C331" s="6" t="s">
        <v>24</v>
      </c>
      <c r="D331" s="10" t="s">
        <v>677</v>
      </c>
      <c r="E331" s="11" t="s">
        <v>129</v>
      </c>
      <c r="F331" s="28">
        <v>42.612904595289997</v>
      </c>
      <c r="G331" s="53"/>
      <c r="H331" s="30">
        <v>62.4</v>
      </c>
      <c r="I331" s="31">
        <f t="shared" si="8"/>
        <v>0</v>
      </c>
    </row>
    <row r="332" spans="1:9" ht="38.25" customHeight="1" x14ac:dyDescent="0.2">
      <c r="A332" s="27" t="s">
        <v>22</v>
      </c>
      <c r="D332" s="14" t="s">
        <v>678</v>
      </c>
      <c r="F332" s="28">
        <v>0</v>
      </c>
      <c r="G332" s="53"/>
      <c r="H332" s="30">
        <v>0</v>
      </c>
      <c r="I332" s="31">
        <f t="shared" si="8"/>
        <v>0</v>
      </c>
    </row>
    <row r="333" spans="1:9" ht="25.5" x14ac:dyDescent="0.2">
      <c r="A333" s="27" t="s">
        <v>22</v>
      </c>
      <c r="B333" s="9" t="s">
        <v>679</v>
      </c>
      <c r="C333" s="6" t="s">
        <v>24</v>
      </c>
      <c r="D333" s="10" t="s">
        <v>680</v>
      </c>
      <c r="E333" s="11" t="s">
        <v>129</v>
      </c>
      <c r="F333" s="28">
        <v>94.022050964837106</v>
      </c>
      <c r="G333" s="53"/>
      <c r="H333" s="30">
        <v>121.19999999999999</v>
      </c>
      <c r="I333" s="31">
        <f t="shared" si="8"/>
        <v>0</v>
      </c>
    </row>
    <row r="334" spans="1:9" ht="38.25" customHeight="1" x14ac:dyDescent="0.2">
      <c r="A334" s="13" t="s">
        <v>27</v>
      </c>
      <c r="D334" s="14" t="s">
        <v>678</v>
      </c>
      <c r="F334" s="28">
        <v>0</v>
      </c>
      <c r="G334" s="53"/>
      <c r="H334" s="30">
        <v>0</v>
      </c>
      <c r="I334" s="31">
        <f t="shared" si="8"/>
        <v>0</v>
      </c>
    </row>
    <row r="335" spans="1:9" ht="25.5" x14ac:dyDescent="0.2">
      <c r="A335" s="27" t="s">
        <v>22</v>
      </c>
      <c r="B335" s="9" t="s">
        <v>681</v>
      </c>
      <c r="C335" s="6" t="s">
        <v>24</v>
      </c>
      <c r="D335" s="10" t="s">
        <v>682</v>
      </c>
      <c r="E335" s="11" t="s">
        <v>129</v>
      </c>
      <c r="F335" s="28">
        <v>62.755548551492744</v>
      </c>
      <c r="G335" s="53"/>
      <c r="H335" s="30">
        <v>186</v>
      </c>
      <c r="I335" s="31">
        <f t="shared" si="8"/>
        <v>0</v>
      </c>
    </row>
    <row r="336" spans="1:9" ht="38.25" customHeight="1" x14ac:dyDescent="0.2">
      <c r="A336" s="13" t="s">
        <v>27</v>
      </c>
      <c r="D336" s="14" t="s">
        <v>678</v>
      </c>
      <c r="F336" s="28">
        <v>0</v>
      </c>
      <c r="G336" s="53"/>
      <c r="H336" s="30">
        <v>0</v>
      </c>
      <c r="I336" s="31">
        <f t="shared" si="8"/>
        <v>0</v>
      </c>
    </row>
    <row r="337" spans="1:9" ht="25.5" x14ac:dyDescent="0.2">
      <c r="A337" s="27" t="s">
        <v>22</v>
      </c>
      <c r="B337" s="9" t="s">
        <v>683</v>
      </c>
      <c r="C337" s="6" t="s">
        <v>24</v>
      </c>
      <c r="D337" s="10" t="s">
        <v>684</v>
      </c>
      <c r="E337" s="11" t="s">
        <v>26</v>
      </c>
      <c r="F337" s="28">
        <v>7.6906309499378365</v>
      </c>
      <c r="G337" s="53"/>
      <c r="H337" s="30">
        <v>3384</v>
      </c>
      <c r="I337" s="31">
        <f t="shared" si="8"/>
        <v>0</v>
      </c>
    </row>
    <row r="338" spans="1:9" x14ac:dyDescent="0.2">
      <c r="A338" s="13" t="s">
        <v>27</v>
      </c>
      <c r="B338" s="9" t="s">
        <v>685</v>
      </c>
      <c r="C338" s="6" t="s">
        <v>24</v>
      </c>
      <c r="D338" s="10" t="s">
        <v>686</v>
      </c>
      <c r="E338" s="11" t="s">
        <v>26</v>
      </c>
      <c r="F338" s="28">
        <v>35.380439136456374</v>
      </c>
      <c r="G338" s="53"/>
      <c r="H338" s="30">
        <v>1082.3999999999999</v>
      </c>
      <c r="I338" s="31">
        <f t="shared" si="8"/>
        <v>0</v>
      </c>
    </row>
    <row r="339" spans="1:9" ht="25.5" x14ac:dyDescent="0.2">
      <c r="A339" s="27" t="s">
        <v>22</v>
      </c>
      <c r="B339" s="9" t="s">
        <v>688</v>
      </c>
      <c r="C339" s="6" t="s">
        <v>24</v>
      </c>
      <c r="D339" s="10" t="s">
        <v>689</v>
      </c>
      <c r="E339" s="11" t="s">
        <v>26</v>
      </c>
      <c r="F339" s="28">
        <v>38.947803856016201</v>
      </c>
      <c r="G339" s="53"/>
      <c r="H339" s="30">
        <v>2340</v>
      </c>
      <c r="I339" s="31">
        <f t="shared" si="8"/>
        <v>0</v>
      </c>
    </row>
    <row r="340" spans="1:9" ht="12.75" customHeight="1" x14ac:dyDescent="0.2">
      <c r="A340" s="13" t="s">
        <v>27</v>
      </c>
      <c r="D340" s="14" t="s">
        <v>690</v>
      </c>
      <c r="F340" s="28">
        <v>0</v>
      </c>
      <c r="G340" s="53"/>
      <c r="H340" s="30">
        <v>0</v>
      </c>
      <c r="I340" s="31">
        <f t="shared" si="8"/>
        <v>0</v>
      </c>
    </row>
    <row r="341" spans="1:9" ht="25.5" x14ac:dyDescent="0.2">
      <c r="A341" s="27" t="s">
        <v>22</v>
      </c>
      <c r="B341" s="9" t="s">
        <v>688</v>
      </c>
      <c r="C341" s="6" t="s">
        <v>10</v>
      </c>
      <c r="D341" s="10" t="s">
        <v>689</v>
      </c>
      <c r="E341" s="11" t="s">
        <v>26</v>
      </c>
      <c r="F341" s="28">
        <v>51.164806320262187</v>
      </c>
      <c r="G341" s="53"/>
      <c r="H341" s="30">
        <v>2340</v>
      </c>
      <c r="I341" s="31">
        <f t="shared" si="8"/>
        <v>0</v>
      </c>
    </row>
    <row r="342" spans="1:9" ht="12.75" customHeight="1" x14ac:dyDescent="0.2">
      <c r="A342" s="13" t="s">
        <v>27</v>
      </c>
      <c r="D342" s="14" t="s">
        <v>692</v>
      </c>
      <c r="F342" s="28">
        <v>0</v>
      </c>
      <c r="G342" s="53"/>
      <c r="H342" s="30">
        <v>0</v>
      </c>
      <c r="I342" s="31">
        <f t="shared" si="8"/>
        <v>0</v>
      </c>
    </row>
    <row r="343" spans="1:9" ht="25.5" x14ac:dyDescent="0.2">
      <c r="A343" s="27" t="s">
        <v>22</v>
      </c>
      <c r="B343" s="9" t="s">
        <v>693</v>
      </c>
      <c r="C343" s="6" t="s">
        <v>24</v>
      </c>
      <c r="D343" s="10" t="s">
        <v>694</v>
      </c>
      <c r="E343" s="11" t="s">
        <v>26</v>
      </c>
      <c r="F343" s="28">
        <v>46.143785699627017</v>
      </c>
      <c r="G343" s="53"/>
      <c r="H343" s="30">
        <v>2520</v>
      </c>
      <c r="I343" s="31">
        <f t="shared" si="8"/>
        <v>0</v>
      </c>
    </row>
    <row r="344" spans="1:9" ht="153" customHeight="1" x14ac:dyDescent="0.2">
      <c r="A344" s="13" t="s">
        <v>27</v>
      </c>
      <c r="D344" s="14" t="s">
        <v>695</v>
      </c>
      <c r="F344" s="28">
        <v>0</v>
      </c>
      <c r="G344" s="53"/>
      <c r="H344" s="30">
        <v>0</v>
      </c>
      <c r="I344" s="31">
        <f t="shared" si="8"/>
        <v>0</v>
      </c>
    </row>
    <row r="345" spans="1:9" ht="25.5" x14ac:dyDescent="0.2">
      <c r="A345" s="27" t="s">
        <v>22</v>
      </c>
      <c r="B345" s="9" t="s">
        <v>697</v>
      </c>
      <c r="C345" s="6" t="s">
        <v>24</v>
      </c>
      <c r="D345" s="10" t="s">
        <v>698</v>
      </c>
      <c r="E345" s="11" t="s">
        <v>26</v>
      </c>
      <c r="F345" s="28">
        <v>1979.1543992078496</v>
      </c>
      <c r="G345" s="53"/>
      <c r="H345" s="30">
        <v>3024</v>
      </c>
      <c r="I345" s="31">
        <f t="shared" si="8"/>
        <v>0</v>
      </c>
    </row>
    <row r="346" spans="1:9" ht="153" customHeight="1" x14ac:dyDescent="0.2">
      <c r="A346" s="27" t="s">
        <v>22</v>
      </c>
      <c r="D346" s="14" t="s">
        <v>699</v>
      </c>
      <c r="F346" s="28">
        <v>0</v>
      </c>
      <c r="G346" s="53"/>
      <c r="H346" s="30">
        <v>0</v>
      </c>
      <c r="I346" s="31">
        <f t="shared" si="8"/>
        <v>0</v>
      </c>
    </row>
    <row r="347" spans="1:9" ht="25.5" x14ac:dyDescent="0.2">
      <c r="A347" s="27" t="s">
        <v>22</v>
      </c>
      <c r="B347" s="9" t="s">
        <v>701</v>
      </c>
      <c r="C347" s="6" t="s">
        <v>24</v>
      </c>
      <c r="D347" s="10" t="s">
        <v>702</v>
      </c>
      <c r="E347" s="11" t="s">
        <v>26</v>
      </c>
      <c r="F347" s="28">
        <v>205.48998144861747</v>
      </c>
      <c r="G347" s="53"/>
      <c r="H347" s="30">
        <v>2808</v>
      </c>
      <c r="I347" s="31">
        <f t="shared" si="8"/>
        <v>0</v>
      </c>
    </row>
    <row r="348" spans="1:9" ht="153" customHeight="1" x14ac:dyDescent="0.2">
      <c r="A348" s="27" t="s">
        <v>22</v>
      </c>
      <c r="D348" s="14" t="s">
        <v>703</v>
      </c>
      <c r="F348" s="28">
        <v>0</v>
      </c>
      <c r="G348" s="53"/>
      <c r="H348" s="30">
        <v>0</v>
      </c>
      <c r="I348" s="31">
        <f t="shared" si="8"/>
        <v>0</v>
      </c>
    </row>
    <row r="349" spans="1:9" ht="25.5" x14ac:dyDescent="0.2">
      <c r="A349" s="13" t="s">
        <v>27</v>
      </c>
      <c r="B349" s="9" t="s">
        <v>704</v>
      </c>
      <c r="C349" s="6" t="s">
        <v>24</v>
      </c>
      <c r="D349" s="10" t="s">
        <v>705</v>
      </c>
      <c r="E349" s="11" t="s">
        <v>129</v>
      </c>
      <c r="F349" s="28">
        <v>112.39642267106306</v>
      </c>
      <c r="G349" s="53"/>
      <c r="H349" s="30">
        <v>440.4</v>
      </c>
      <c r="I349" s="31">
        <f t="shared" si="8"/>
        <v>0</v>
      </c>
    </row>
    <row r="350" spans="1:9" ht="150.6" customHeight="1" x14ac:dyDescent="0.2">
      <c r="A350" s="27" t="s">
        <v>22</v>
      </c>
      <c r="D350" s="14" t="s">
        <v>706</v>
      </c>
      <c r="F350" s="28">
        <v>0</v>
      </c>
      <c r="G350" s="53"/>
      <c r="H350" s="30">
        <v>0</v>
      </c>
      <c r="I350" s="31">
        <f t="shared" si="8"/>
        <v>0</v>
      </c>
    </row>
    <row r="351" spans="1:9" ht="25.5" x14ac:dyDescent="0.2">
      <c r="A351" s="13" t="s">
        <v>27</v>
      </c>
      <c r="B351" s="9" t="s">
        <v>707</v>
      </c>
      <c r="C351" s="6" t="s">
        <v>24</v>
      </c>
      <c r="D351" s="10" t="s">
        <v>708</v>
      </c>
      <c r="E351" s="11" t="s">
        <v>129</v>
      </c>
      <c r="F351" s="28">
        <v>7290.7181405410693</v>
      </c>
      <c r="G351" s="53"/>
      <c r="H351" s="30">
        <v>566.4</v>
      </c>
      <c r="I351" s="31">
        <f t="shared" si="8"/>
        <v>0</v>
      </c>
    </row>
    <row r="352" spans="1:9" ht="153" x14ac:dyDescent="0.2">
      <c r="A352" s="13"/>
      <c r="B352" s="9"/>
      <c r="C352" s="6"/>
      <c r="D352" s="10" t="s">
        <v>1654</v>
      </c>
      <c r="E352" s="11"/>
      <c r="F352" s="28"/>
      <c r="G352" s="53"/>
      <c r="H352" s="30"/>
      <c r="I352" s="31"/>
    </row>
    <row r="353" spans="1:9" ht="25.5" x14ac:dyDescent="0.2">
      <c r="A353" s="27" t="s">
        <v>22</v>
      </c>
      <c r="B353" s="9" t="s">
        <v>709</v>
      </c>
      <c r="C353" s="6" t="s">
        <v>24</v>
      </c>
      <c r="D353" s="10" t="s">
        <v>710</v>
      </c>
      <c r="E353" s="11" t="s">
        <v>129</v>
      </c>
      <c r="F353" s="28">
        <v>3076.2523799751348</v>
      </c>
      <c r="G353" s="53"/>
      <c r="H353" s="30">
        <v>550.79999999999995</v>
      </c>
      <c r="I353" s="31">
        <f t="shared" si="8"/>
        <v>0</v>
      </c>
    </row>
    <row r="354" spans="1:9" ht="150.6" customHeight="1" x14ac:dyDescent="0.2">
      <c r="A354" s="59"/>
      <c r="B354" s="9"/>
      <c r="C354" s="6"/>
      <c r="D354" s="10" t="s">
        <v>1655</v>
      </c>
      <c r="E354" s="11"/>
      <c r="F354" s="28"/>
      <c r="G354" s="53"/>
      <c r="H354" s="30"/>
      <c r="I354" s="31"/>
    </row>
    <row r="355" spans="1:9" ht="25.5" x14ac:dyDescent="0.2">
      <c r="A355" s="13" t="s">
        <v>27</v>
      </c>
      <c r="B355" s="9" t="s">
        <v>711</v>
      </c>
      <c r="C355" s="6" t="s">
        <v>24</v>
      </c>
      <c r="D355" s="10" t="s">
        <v>712</v>
      </c>
      <c r="E355" s="11" t="s">
        <v>129</v>
      </c>
      <c r="F355" s="28">
        <v>734.97486824903842</v>
      </c>
      <c r="G355" s="53"/>
      <c r="H355" s="30">
        <v>708</v>
      </c>
      <c r="I355" s="31">
        <f t="shared" si="8"/>
        <v>0</v>
      </c>
    </row>
    <row r="356" spans="1:9" ht="150.6" customHeight="1" x14ac:dyDescent="0.2">
      <c r="A356" s="13"/>
      <c r="B356" s="9"/>
      <c r="C356" s="6"/>
      <c r="D356" s="10" t="s">
        <v>699</v>
      </c>
      <c r="E356" s="11"/>
      <c r="F356" s="28"/>
      <c r="G356" s="53"/>
      <c r="H356" s="30"/>
      <c r="I356" s="31"/>
    </row>
    <row r="357" spans="1:9" x14ac:dyDescent="0.2">
      <c r="A357" s="27" t="s">
        <v>22</v>
      </c>
      <c r="B357" s="9" t="s">
        <v>713</v>
      </c>
      <c r="C357" s="6" t="s">
        <v>24</v>
      </c>
      <c r="D357" s="10" t="s">
        <v>714</v>
      </c>
      <c r="E357" s="11" t="s">
        <v>26</v>
      </c>
      <c r="F357" s="28">
        <v>87.57147366371521</v>
      </c>
      <c r="G357" s="53"/>
      <c r="H357" s="30">
        <v>1105.2</v>
      </c>
      <c r="I357" s="31">
        <f t="shared" si="8"/>
        <v>0</v>
      </c>
    </row>
    <row r="358" spans="1:9" ht="12.75" customHeight="1" x14ac:dyDescent="0.2">
      <c r="A358" s="13" t="s">
        <v>27</v>
      </c>
      <c r="D358" s="14" t="s">
        <v>660</v>
      </c>
      <c r="F358" s="28">
        <v>0</v>
      </c>
      <c r="G358" s="53"/>
      <c r="H358" s="30">
        <v>0</v>
      </c>
      <c r="I358" s="31">
        <f t="shared" si="8"/>
        <v>0</v>
      </c>
    </row>
    <row r="359" spans="1:9" x14ac:dyDescent="0.2">
      <c r="A359" s="27" t="s">
        <v>22</v>
      </c>
      <c r="B359" s="9" t="s">
        <v>716</v>
      </c>
      <c r="C359" s="6" t="s">
        <v>24</v>
      </c>
      <c r="D359" s="10" t="s">
        <v>717</v>
      </c>
      <c r="E359" s="11" t="s">
        <v>129</v>
      </c>
      <c r="F359" s="28">
        <v>87.102340769088187</v>
      </c>
      <c r="G359" s="53"/>
      <c r="H359" s="30">
        <v>64.8</v>
      </c>
      <c r="I359" s="31">
        <f t="shared" si="8"/>
        <v>0</v>
      </c>
    </row>
    <row r="360" spans="1:9" ht="12.75" customHeight="1" x14ac:dyDescent="0.2">
      <c r="A360" s="13" t="s">
        <v>27</v>
      </c>
      <c r="D360" s="14" t="s">
        <v>660</v>
      </c>
      <c r="F360" s="28">
        <v>0</v>
      </c>
      <c r="G360" s="53"/>
      <c r="H360" s="30">
        <v>0</v>
      </c>
      <c r="I360" s="31">
        <f t="shared" si="8"/>
        <v>0</v>
      </c>
    </row>
    <row r="361" spans="1:9" x14ac:dyDescent="0.2">
      <c r="A361" s="27" t="s">
        <v>22</v>
      </c>
      <c r="B361" s="9" t="s">
        <v>719</v>
      </c>
      <c r="C361" s="6" t="s">
        <v>24</v>
      </c>
      <c r="D361" s="10" t="s">
        <v>720</v>
      </c>
      <c r="E361" s="11" t="s">
        <v>129</v>
      </c>
      <c r="F361" s="28">
        <v>737.37769548003973</v>
      </c>
      <c r="G361" s="53"/>
      <c r="H361" s="30">
        <v>115.19999999999999</v>
      </c>
      <c r="I361" s="31">
        <f t="shared" si="8"/>
        <v>0</v>
      </c>
    </row>
    <row r="362" spans="1:9" ht="12.75" customHeight="1" x14ac:dyDescent="0.2">
      <c r="A362" s="13" t="s">
        <v>27</v>
      </c>
      <c r="D362" s="14" t="s">
        <v>660</v>
      </c>
      <c r="F362" s="28">
        <v>0</v>
      </c>
      <c r="G362" s="53"/>
      <c r="H362" s="30">
        <v>0</v>
      </c>
      <c r="I362" s="31">
        <f t="shared" si="8"/>
        <v>0</v>
      </c>
    </row>
    <row r="363" spans="1:9" x14ac:dyDescent="0.2">
      <c r="A363" s="27" t="s">
        <v>22</v>
      </c>
      <c r="B363" s="9" t="s">
        <v>721</v>
      </c>
      <c r="C363" s="6" t="s">
        <v>24</v>
      </c>
      <c r="D363" s="10" t="s">
        <v>722</v>
      </c>
      <c r="E363" s="11" t="s">
        <v>129</v>
      </c>
      <c r="F363" s="28">
        <v>94.266391014122021</v>
      </c>
      <c r="G363" s="53"/>
      <c r="H363" s="30">
        <v>163.19999999999999</v>
      </c>
      <c r="I363" s="31">
        <f t="shared" si="8"/>
        <v>0</v>
      </c>
    </row>
    <row r="364" spans="1:9" ht="12.75" customHeight="1" x14ac:dyDescent="0.2">
      <c r="A364" s="13" t="s">
        <v>27</v>
      </c>
      <c r="D364" s="14" t="s">
        <v>660</v>
      </c>
      <c r="F364" s="28">
        <v>0</v>
      </c>
      <c r="G364" s="53"/>
      <c r="H364" s="30">
        <v>0</v>
      </c>
      <c r="I364" s="31">
        <f t="shared" si="8"/>
        <v>0</v>
      </c>
    </row>
    <row r="365" spans="1:9" x14ac:dyDescent="0.2">
      <c r="A365" s="27" t="s">
        <v>22</v>
      </c>
      <c r="B365" s="9" t="s">
        <v>723</v>
      </c>
      <c r="C365" s="6" t="s">
        <v>24</v>
      </c>
      <c r="D365" s="10" t="s">
        <v>724</v>
      </c>
      <c r="E365" s="11" t="s">
        <v>26</v>
      </c>
      <c r="F365" s="28">
        <v>676.77552359452955</v>
      </c>
      <c r="G365" s="53"/>
      <c r="H365" s="30">
        <v>1224</v>
      </c>
      <c r="I365" s="31">
        <f t="shared" si="8"/>
        <v>0</v>
      </c>
    </row>
    <row r="366" spans="1:9" ht="38.25" customHeight="1" x14ac:dyDescent="0.2">
      <c r="A366" s="13" t="s">
        <v>27</v>
      </c>
      <c r="D366" s="14" t="s">
        <v>725</v>
      </c>
      <c r="F366" s="28">
        <v>0</v>
      </c>
      <c r="G366" s="53"/>
      <c r="H366" s="30">
        <v>0</v>
      </c>
      <c r="I366" s="31">
        <f t="shared" ref="I366:I429" si="9">F366*G366</f>
        <v>0</v>
      </c>
    </row>
    <row r="367" spans="1:9" ht="25.5" x14ac:dyDescent="0.2">
      <c r="A367" s="27" t="s">
        <v>22</v>
      </c>
      <c r="B367" s="9" t="s">
        <v>726</v>
      </c>
      <c r="C367" s="6" t="s">
        <v>24</v>
      </c>
      <c r="D367" s="10" t="s">
        <v>727</v>
      </c>
      <c r="E367" s="11" t="s">
        <v>129</v>
      </c>
      <c r="F367" s="28">
        <v>344.12852541288095</v>
      </c>
      <c r="G367" s="53"/>
      <c r="H367" s="30">
        <v>62.4</v>
      </c>
      <c r="I367" s="31">
        <f t="shared" si="9"/>
        <v>0</v>
      </c>
    </row>
    <row r="368" spans="1:9" ht="38.25" customHeight="1" x14ac:dyDescent="0.2">
      <c r="A368" s="27" t="s">
        <v>22</v>
      </c>
      <c r="D368" s="14" t="s">
        <v>678</v>
      </c>
      <c r="F368" s="28">
        <v>0</v>
      </c>
      <c r="G368" s="53"/>
      <c r="H368" s="30">
        <v>0</v>
      </c>
      <c r="I368" s="31">
        <f t="shared" si="9"/>
        <v>0</v>
      </c>
    </row>
    <row r="369" spans="1:9" ht="25.5" x14ac:dyDescent="0.2">
      <c r="A369" s="27" t="s">
        <v>22</v>
      </c>
      <c r="B369" s="9" t="s">
        <v>728</v>
      </c>
      <c r="C369" s="6" t="s">
        <v>24</v>
      </c>
      <c r="D369" s="10" t="s">
        <v>729</v>
      </c>
      <c r="E369" s="11" t="s">
        <v>129</v>
      </c>
      <c r="F369" s="28">
        <v>3266.9800275335933</v>
      </c>
      <c r="G369" s="53"/>
      <c r="H369" s="30">
        <v>121.19999999999999</v>
      </c>
      <c r="I369" s="31">
        <f t="shared" si="9"/>
        <v>0</v>
      </c>
    </row>
    <row r="370" spans="1:9" ht="38.25" customHeight="1" x14ac:dyDescent="0.2">
      <c r="A370" s="27" t="s">
        <v>22</v>
      </c>
      <c r="D370" s="14" t="s">
        <v>678</v>
      </c>
      <c r="F370" s="28">
        <v>0</v>
      </c>
      <c r="G370" s="53"/>
      <c r="H370" s="30">
        <v>0</v>
      </c>
      <c r="I370" s="31">
        <f t="shared" si="9"/>
        <v>0</v>
      </c>
    </row>
    <row r="371" spans="1:9" ht="25.5" x14ac:dyDescent="0.2">
      <c r="A371" s="27" t="s">
        <v>22</v>
      </c>
      <c r="B371" s="9" t="s">
        <v>730</v>
      </c>
      <c r="C371" s="6" t="s">
        <v>24</v>
      </c>
      <c r="D371" s="10" t="s">
        <v>731</v>
      </c>
      <c r="E371" s="11" t="s">
        <v>129</v>
      </c>
      <c r="F371" s="28">
        <v>830.05246822678635</v>
      </c>
      <c r="G371" s="53"/>
      <c r="H371" s="30">
        <v>186</v>
      </c>
      <c r="I371" s="31">
        <f t="shared" si="9"/>
        <v>0</v>
      </c>
    </row>
    <row r="372" spans="1:9" ht="38.25" customHeight="1" x14ac:dyDescent="0.2">
      <c r="A372" s="13" t="s">
        <v>27</v>
      </c>
      <c r="D372" s="14" t="s">
        <v>678</v>
      </c>
      <c r="F372" s="28">
        <v>0</v>
      </c>
      <c r="G372" s="53"/>
      <c r="H372" s="30">
        <v>0</v>
      </c>
      <c r="I372" s="31">
        <f t="shared" si="9"/>
        <v>0</v>
      </c>
    </row>
    <row r="373" spans="1:9" x14ac:dyDescent="0.2">
      <c r="A373" s="27" t="s">
        <v>22</v>
      </c>
      <c r="B373" s="9" t="s">
        <v>732</v>
      </c>
      <c r="C373" s="6" t="s">
        <v>24</v>
      </c>
      <c r="D373" s="10" t="s">
        <v>733</v>
      </c>
      <c r="E373" s="11" t="s">
        <v>129</v>
      </c>
      <c r="F373" s="28">
        <v>53.754810842682332</v>
      </c>
      <c r="G373" s="53"/>
      <c r="H373" s="30">
        <v>12.6</v>
      </c>
      <c r="I373" s="31">
        <f t="shared" si="9"/>
        <v>0</v>
      </c>
    </row>
    <row r="374" spans="1:9" x14ac:dyDescent="0.2">
      <c r="A374" s="27" t="s">
        <v>22</v>
      </c>
      <c r="B374" s="9" t="s">
        <v>735</v>
      </c>
      <c r="C374" s="6" t="s">
        <v>24</v>
      </c>
      <c r="D374" s="10" t="s">
        <v>736</v>
      </c>
      <c r="E374" s="11" t="s">
        <v>129</v>
      </c>
      <c r="F374" s="28">
        <v>147.5813897680915</v>
      </c>
      <c r="G374" s="53"/>
      <c r="H374" s="30">
        <v>15.36</v>
      </c>
      <c r="I374" s="31">
        <f t="shared" si="9"/>
        <v>0</v>
      </c>
    </row>
    <row r="375" spans="1:9" x14ac:dyDescent="0.2">
      <c r="A375" s="27" t="s">
        <v>22</v>
      </c>
      <c r="B375" s="9" t="s">
        <v>737</v>
      </c>
      <c r="C375" s="6" t="s">
        <v>24</v>
      </c>
      <c r="D375" s="10" t="s">
        <v>738</v>
      </c>
      <c r="E375" s="11" t="s">
        <v>129</v>
      </c>
      <c r="F375" s="28">
        <v>5131.1410349833141</v>
      </c>
      <c r="G375" s="53"/>
      <c r="H375" s="30">
        <v>18.239999999999998</v>
      </c>
      <c r="I375" s="31">
        <f t="shared" si="9"/>
        <v>0</v>
      </c>
    </row>
    <row r="376" spans="1:9" x14ac:dyDescent="0.2">
      <c r="A376" s="27" t="s">
        <v>22</v>
      </c>
      <c r="B376" s="9" t="s">
        <v>739</v>
      </c>
      <c r="C376" s="6" t="s">
        <v>24</v>
      </c>
      <c r="D376" s="10" t="s">
        <v>740</v>
      </c>
      <c r="E376" s="11" t="s">
        <v>129</v>
      </c>
      <c r="F376" s="28">
        <v>15295.687085235973</v>
      </c>
      <c r="G376" s="53"/>
      <c r="H376" s="30">
        <v>25.2</v>
      </c>
      <c r="I376" s="31">
        <f t="shared" si="9"/>
        <v>0</v>
      </c>
    </row>
    <row r="377" spans="1:9" x14ac:dyDescent="0.2">
      <c r="A377" s="27" t="s">
        <v>22</v>
      </c>
      <c r="B377" s="9" t="s">
        <v>741</v>
      </c>
      <c r="C377" s="6" t="s">
        <v>24</v>
      </c>
      <c r="D377" s="10" t="s">
        <v>742</v>
      </c>
      <c r="E377" s="11" t="s">
        <v>129</v>
      </c>
      <c r="F377" s="28">
        <v>4881.9141847126957</v>
      </c>
      <c r="G377" s="53"/>
      <c r="H377" s="30">
        <v>37.199999999999996</v>
      </c>
      <c r="I377" s="31">
        <f t="shared" si="9"/>
        <v>0</v>
      </c>
    </row>
    <row r="378" spans="1:9" ht="25.5" customHeight="1" x14ac:dyDescent="0.2">
      <c r="A378" s="27" t="s">
        <v>22</v>
      </c>
      <c r="D378" s="14" t="s">
        <v>743</v>
      </c>
      <c r="F378" s="28">
        <v>0</v>
      </c>
      <c r="G378" s="53"/>
      <c r="H378" s="30">
        <v>0</v>
      </c>
      <c r="I378" s="31">
        <f t="shared" si="9"/>
        <v>0</v>
      </c>
    </row>
    <row r="379" spans="1:9" x14ac:dyDescent="0.2">
      <c r="A379" s="27" t="s">
        <v>22</v>
      </c>
      <c r="B379" s="9" t="s">
        <v>745</v>
      </c>
      <c r="C379" s="6" t="s">
        <v>24</v>
      </c>
      <c r="D379" s="10" t="s">
        <v>746</v>
      </c>
      <c r="E379" s="11" t="s">
        <v>129</v>
      </c>
      <c r="F379" s="28">
        <v>5375.4810842682336</v>
      </c>
      <c r="G379" s="53"/>
      <c r="H379" s="30">
        <v>12.6</v>
      </c>
      <c r="I379" s="31">
        <f t="shared" si="9"/>
        <v>0</v>
      </c>
    </row>
    <row r="380" spans="1:9" x14ac:dyDescent="0.2">
      <c r="A380" s="27" t="s">
        <v>22</v>
      </c>
      <c r="B380" s="9" t="s">
        <v>747</v>
      </c>
      <c r="C380" s="6" t="s">
        <v>24</v>
      </c>
      <c r="D380" s="10" t="s">
        <v>748</v>
      </c>
      <c r="E380" s="11" t="s">
        <v>129</v>
      </c>
      <c r="F380" s="28">
        <v>67044.954803387693</v>
      </c>
      <c r="G380" s="53"/>
      <c r="H380" s="30">
        <v>16.68</v>
      </c>
      <c r="I380" s="31">
        <f t="shared" si="9"/>
        <v>0</v>
      </c>
    </row>
    <row r="381" spans="1:9" x14ac:dyDescent="0.2">
      <c r="A381" s="27" t="s">
        <v>22</v>
      </c>
      <c r="B381" s="9" t="s">
        <v>749</v>
      </c>
      <c r="C381" s="6" t="s">
        <v>24</v>
      </c>
      <c r="D381" s="10" t="s">
        <v>750</v>
      </c>
      <c r="E381" s="11" t="s">
        <v>129</v>
      </c>
      <c r="F381" s="28">
        <v>2433.3156325603313</v>
      </c>
      <c r="G381" s="53"/>
      <c r="H381" s="30">
        <v>18.239999999999998</v>
      </c>
      <c r="I381" s="31">
        <f t="shared" si="9"/>
        <v>0</v>
      </c>
    </row>
    <row r="382" spans="1:9" x14ac:dyDescent="0.2">
      <c r="A382" s="27" t="s">
        <v>22</v>
      </c>
      <c r="B382" s="9" t="s">
        <v>751</v>
      </c>
      <c r="C382" s="6" t="s">
        <v>24</v>
      </c>
      <c r="D382" s="10" t="s">
        <v>752</v>
      </c>
      <c r="E382" s="11" t="s">
        <v>129</v>
      </c>
      <c r="F382" s="28">
        <v>5836.0425299663639</v>
      </c>
      <c r="G382" s="53"/>
      <c r="H382" s="30">
        <v>27.599999999999998</v>
      </c>
      <c r="I382" s="31">
        <f t="shared" si="9"/>
        <v>0</v>
      </c>
    </row>
    <row r="383" spans="1:9" x14ac:dyDescent="0.2">
      <c r="A383" s="27" t="s">
        <v>22</v>
      </c>
      <c r="B383" s="9" t="s">
        <v>753</v>
      </c>
      <c r="C383" s="6" t="s">
        <v>24</v>
      </c>
      <c r="D383" s="10" t="s">
        <v>754</v>
      </c>
      <c r="E383" s="11" t="s">
        <v>129</v>
      </c>
      <c r="F383" s="28">
        <v>201.49453088837132</v>
      </c>
      <c r="G383" s="53"/>
      <c r="H383" s="30">
        <v>31.2</v>
      </c>
      <c r="I383" s="31">
        <f t="shared" si="9"/>
        <v>0</v>
      </c>
    </row>
    <row r="384" spans="1:9" ht="25.5" x14ac:dyDescent="0.2">
      <c r="A384" s="13" t="s">
        <v>27</v>
      </c>
      <c r="B384" s="9" t="s">
        <v>755</v>
      </c>
      <c r="C384" s="6" t="s">
        <v>24</v>
      </c>
      <c r="D384" s="10" t="s">
        <v>756</v>
      </c>
      <c r="E384" s="11" t="s">
        <v>129</v>
      </c>
      <c r="F384" s="28">
        <v>2614.8145229788643</v>
      </c>
      <c r="G384" s="53"/>
      <c r="H384" s="30">
        <v>34.799999999999997</v>
      </c>
      <c r="I384" s="31">
        <f t="shared" si="9"/>
        <v>0</v>
      </c>
    </row>
    <row r="385" spans="1:9" ht="25.5" x14ac:dyDescent="0.2">
      <c r="A385" s="27" t="s">
        <v>22</v>
      </c>
      <c r="B385" s="9" t="s">
        <v>758</v>
      </c>
      <c r="C385" s="6" t="s">
        <v>24</v>
      </c>
      <c r="D385" s="10" t="s">
        <v>759</v>
      </c>
      <c r="E385" s="11" t="s">
        <v>129</v>
      </c>
      <c r="F385" s="28">
        <v>2506.9289056632761</v>
      </c>
      <c r="G385" s="53"/>
      <c r="H385" s="30">
        <v>39.6</v>
      </c>
      <c r="I385" s="31">
        <f t="shared" si="9"/>
        <v>0</v>
      </c>
    </row>
    <row r="386" spans="1:9" ht="25.5" x14ac:dyDescent="0.2">
      <c r="A386" s="13" t="s">
        <v>27</v>
      </c>
      <c r="B386" s="9" t="s">
        <v>761</v>
      </c>
      <c r="C386" s="6" t="s">
        <v>24</v>
      </c>
      <c r="D386" s="10" t="s">
        <v>762</v>
      </c>
      <c r="E386" s="11" t="s">
        <v>129</v>
      </c>
      <c r="F386" s="28">
        <v>2506.9289056632761</v>
      </c>
      <c r="G386" s="53"/>
      <c r="H386" s="30">
        <v>46.8</v>
      </c>
      <c r="I386" s="31">
        <f t="shared" si="9"/>
        <v>0</v>
      </c>
    </row>
    <row r="387" spans="1:9" ht="25.5" x14ac:dyDescent="0.2">
      <c r="A387" s="27" t="s">
        <v>22</v>
      </c>
      <c r="B387" s="9" t="s">
        <v>763</v>
      </c>
      <c r="C387" s="6" t="s">
        <v>24</v>
      </c>
      <c r="D387" s="10" t="s">
        <v>764</v>
      </c>
      <c r="E387" s="11" t="s">
        <v>129</v>
      </c>
      <c r="F387" s="28">
        <v>922.87571399254045</v>
      </c>
      <c r="G387" s="53"/>
      <c r="H387" s="30">
        <v>34.799999999999997</v>
      </c>
      <c r="I387" s="31">
        <f t="shared" si="9"/>
        <v>0</v>
      </c>
    </row>
    <row r="388" spans="1:9" x14ac:dyDescent="0.2">
      <c r="A388" s="27" t="s">
        <v>22</v>
      </c>
      <c r="B388" s="9" t="s">
        <v>766</v>
      </c>
      <c r="C388" s="6" t="s">
        <v>24</v>
      </c>
      <c r="D388" s="10" t="s">
        <v>767</v>
      </c>
      <c r="E388" s="11" t="s">
        <v>129</v>
      </c>
      <c r="F388" s="28">
        <v>430.67533319651886</v>
      </c>
      <c r="G388" s="53"/>
      <c r="H388" s="30">
        <v>120</v>
      </c>
      <c r="I388" s="31">
        <f t="shared" si="9"/>
        <v>0</v>
      </c>
    </row>
    <row r="389" spans="1:9" ht="25.5" x14ac:dyDescent="0.2">
      <c r="A389" s="13" t="s">
        <v>27</v>
      </c>
      <c r="B389" s="9" t="s">
        <v>769</v>
      </c>
      <c r="C389" s="6" t="s">
        <v>24</v>
      </c>
      <c r="D389" s="10" t="s">
        <v>770</v>
      </c>
      <c r="E389" s="11" t="s">
        <v>129</v>
      </c>
      <c r="F389" s="28">
        <v>1261.2634757898052</v>
      </c>
      <c r="G389" s="53"/>
      <c r="H389" s="30">
        <v>210</v>
      </c>
      <c r="I389" s="31">
        <f t="shared" si="9"/>
        <v>0</v>
      </c>
    </row>
    <row r="390" spans="1:9" ht="25.5" x14ac:dyDescent="0.2">
      <c r="A390" s="27" t="s">
        <v>22</v>
      </c>
      <c r="B390" s="9" t="s">
        <v>772</v>
      </c>
      <c r="C390" s="6" t="s">
        <v>24</v>
      </c>
      <c r="D390" s="10" t="s">
        <v>773</v>
      </c>
      <c r="E390" s="11" t="s">
        <v>129</v>
      </c>
      <c r="F390" s="28">
        <v>15302.528606615952</v>
      </c>
      <c r="G390" s="53"/>
      <c r="H390" s="30">
        <v>214.79999999999998</v>
      </c>
      <c r="I390" s="31">
        <f t="shared" si="9"/>
        <v>0</v>
      </c>
    </row>
    <row r="391" spans="1:9" x14ac:dyDescent="0.2">
      <c r="A391" s="13" t="s">
        <v>27</v>
      </c>
      <c r="B391" s="9" t="s">
        <v>775</v>
      </c>
      <c r="C391" s="6" t="s">
        <v>24</v>
      </c>
      <c r="D391" s="10" t="s">
        <v>776</v>
      </c>
      <c r="E391" s="11" t="s">
        <v>129</v>
      </c>
      <c r="F391" s="28">
        <v>513.11410349833136</v>
      </c>
      <c r="G391" s="53"/>
      <c r="H391" s="30">
        <v>130.79999999999998</v>
      </c>
      <c r="I391" s="31">
        <f t="shared" si="9"/>
        <v>0</v>
      </c>
    </row>
    <row r="392" spans="1:9" ht="12.75" customHeight="1" x14ac:dyDescent="0.2">
      <c r="A392" s="27" t="s">
        <v>22</v>
      </c>
      <c r="D392" s="14" t="s">
        <v>777</v>
      </c>
      <c r="F392" s="28">
        <v>0</v>
      </c>
      <c r="G392" s="53"/>
      <c r="H392" s="30">
        <v>0</v>
      </c>
      <c r="I392" s="31">
        <f t="shared" si="9"/>
        <v>0</v>
      </c>
    </row>
    <row r="393" spans="1:9" x14ac:dyDescent="0.2">
      <c r="A393" s="27" t="s">
        <v>22</v>
      </c>
      <c r="B393" s="9" t="s">
        <v>779</v>
      </c>
      <c r="C393" s="6" t="s">
        <v>24</v>
      </c>
      <c r="D393" s="10" t="s">
        <v>780</v>
      </c>
      <c r="E393" s="11" t="s">
        <v>129</v>
      </c>
      <c r="F393" s="28">
        <v>3195.4302965383226</v>
      </c>
      <c r="G393" s="53"/>
      <c r="H393" s="30">
        <v>178.79999999999998</v>
      </c>
      <c r="I393" s="31">
        <f t="shared" si="9"/>
        <v>0</v>
      </c>
    </row>
    <row r="394" spans="1:9" ht="12.75" customHeight="1" x14ac:dyDescent="0.2">
      <c r="A394" s="27" t="s">
        <v>22</v>
      </c>
      <c r="D394" s="14" t="s">
        <v>781</v>
      </c>
      <c r="F394" s="28">
        <v>0</v>
      </c>
      <c r="G394" s="53"/>
      <c r="H394" s="30">
        <v>0</v>
      </c>
      <c r="I394" s="31">
        <f t="shared" si="9"/>
        <v>0</v>
      </c>
    </row>
    <row r="395" spans="1:9" ht="25.5" x14ac:dyDescent="0.2">
      <c r="A395" s="13" t="s">
        <v>27</v>
      </c>
      <c r="B395" s="9" t="s">
        <v>783</v>
      </c>
      <c r="C395" s="6" t="s">
        <v>24</v>
      </c>
      <c r="D395" s="10" t="s">
        <v>784</v>
      </c>
      <c r="E395" s="11" t="s">
        <v>129</v>
      </c>
      <c r="F395" s="28">
        <v>54.732171039822013</v>
      </c>
      <c r="G395" s="53"/>
      <c r="H395" s="30">
        <v>217.2</v>
      </c>
      <c r="I395" s="31">
        <f t="shared" si="9"/>
        <v>0</v>
      </c>
    </row>
    <row r="396" spans="1:9" x14ac:dyDescent="0.2">
      <c r="A396" s="27" t="s">
        <v>22</v>
      </c>
      <c r="B396" s="9" t="s">
        <v>786</v>
      </c>
      <c r="C396" s="6" t="s">
        <v>24</v>
      </c>
      <c r="D396" s="10" t="s">
        <v>787</v>
      </c>
      <c r="E396" s="11" t="s">
        <v>26</v>
      </c>
      <c r="F396" s="28">
        <v>14.894969404408705</v>
      </c>
      <c r="G396" s="53"/>
      <c r="H396" s="30">
        <v>7596</v>
      </c>
      <c r="I396" s="31">
        <f t="shared" si="9"/>
        <v>0</v>
      </c>
    </row>
    <row r="397" spans="1:9" ht="12.75" customHeight="1" x14ac:dyDescent="0.2">
      <c r="A397" s="13" t="s">
        <v>27</v>
      </c>
      <c r="D397" s="14" t="s">
        <v>788</v>
      </c>
      <c r="F397" s="28">
        <v>0</v>
      </c>
      <c r="G397" s="53"/>
      <c r="H397" s="30">
        <v>0</v>
      </c>
      <c r="I397" s="31">
        <f t="shared" si="9"/>
        <v>0</v>
      </c>
    </row>
    <row r="398" spans="1:9" ht="25.5" x14ac:dyDescent="0.2">
      <c r="A398" s="27" t="s">
        <v>22</v>
      </c>
      <c r="B398" s="9" t="s">
        <v>790</v>
      </c>
      <c r="C398" s="6" t="s">
        <v>24</v>
      </c>
      <c r="D398" s="10" t="s">
        <v>791</v>
      </c>
      <c r="E398" s="11" t="s">
        <v>26</v>
      </c>
      <c r="F398" s="28">
        <v>1744.9007071574113</v>
      </c>
      <c r="G398" s="53"/>
      <c r="H398" s="30">
        <v>7872</v>
      </c>
      <c r="I398" s="31">
        <f t="shared" si="9"/>
        <v>0</v>
      </c>
    </row>
    <row r="399" spans="1:9" ht="12.75" customHeight="1" x14ac:dyDescent="0.2">
      <c r="A399" s="13" t="s">
        <v>27</v>
      </c>
      <c r="D399" s="14" t="s">
        <v>792</v>
      </c>
      <c r="F399" s="28">
        <v>0</v>
      </c>
      <c r="G399" s="53"/>
      <c r="H399" s="30">
        <v>0</v>
      </c>
      <c r="I399" s="31">
        <f t="shared" si="9"/>
        <v>0</v>
      </c>
    </row>
    <row r="400" spans="1:9" x14ac:dyDescent="0.2">
      <c r="A400" s="27" t="s">
        <v>22</v>
      </c>
      <c r="B400" s="9" t="s">
        <v>793</v>
      </c>
      <c r="C400" s="6" t="s">
        <v>24</v>
      </c>
      <c r="D400" s="10" t="s">
        <v>794</v>
      </c>
      <c r="E400" s="11" t="s">
        <v>26</v>
      </c>
      <c r="F400" s="28">
        <v>71.061429977425604</v>
      </c>
      <c r="G400" s="53"/>
      <c r="H400" s="30">
        <v>7128</v>
      </c>
      <c r="I400" s="31">
        <f t="shared" si="9"/>
        <v>0</v>
      </c>
    </row>
    <row r="401" spans="1:9" ht="25.5" x14ac:dyDescent="0.2">
      <c r="A401" s="27" t="s">
        <v>22</v>
      </c>
      <c r="B401" s="9" t="s">
        <v>796</v>
      </c>
      <c r="C401" s="6" t="s">
        <v>24</v>
      </c>
      <c r="D401" s="10" t="s">
        <v>797</v>
      </c>
      <c r="E401" s="11" t="s">
        <v>26</v>
      </c>
      <c r="F401" s="28">
        <v>55.025379098963917</v>
      </c>
      <c r="G401" s="53"/>
      <c r="H401" s="30">
        <v>7368</v>
      </c>
      <c r="I401" s="31">
        <f t="shared" si="9"/>
        <v>0</v>
      </c>
    </row>
    <row r="402" spans="1:9" ht="25.5" x14ac:dyDescent="0.2">
      <c r="A402" s="27" t="s">
        <v>22</v>
      </c>
      <c r="B402" s="9" t="s">
        <v>798</v>
      </c>
      <c r="C402" s="6" t="s">
        <v>24</v>
      </c>
      <c r="D402" s="10" t="s">
        <v>799</v>
      </c>
      <c r="E402" s="11" t="s">
        <v>129</v>
      </c>
      <c r="F402" s="28">
        <v>48.868009856983939</v>
      </c>
      <c r="G402" s="53"/>
      <c r="H402" s="30">
        <v>306</v>
      </c>
      <c r="I402" s="31">
        <f t="shared" si="9"/>
        <v>0</v>
      </c>
    </row>
    <row r="403" spans="1:9" ht="12.75" customHeight="1" x14ac:dyDescent="0.2">
      <c r="A403" s="27" t="s">
        <v>22</v>
      </c>
      <c r="D403" s="14" t="s">
        <v>788</v>
      </c>
      <c r="F403" s="28">
        <v>0</v>
      </c>
      <c r="G403" s="53"/>
      <c r="H403" s="30">
        <v>0</v>
      </c>
      <c r="I403" s="31">
        <f t="shared" si="9"/>
        <v>0</v>
      </c>
    </row>
    <row r="404" spans="1:9" ht="25.5" x14ac:dyDescent="0.2">
      <c r="A404" s="27" t="s">
        <v>22</v>
      </c>
      <c r="B404" s="9" t="s">
        <v>800</v>
      </c>
      <c r="C404" s="6" t="s">
        <v>24</v>
      </c>
      <c r="D404" s="10" t="s">
        <v>801</v>
      </c>
      <c r="E404" s="11" t="s">
        <v>129</v>
      </c>
      <c r="F404" s="28">
        <v>7066.3142253198776</v>
      </c>
      <c r="G404" s="53"/>
      <c r="H404" s="30">
        <v>315.59999999999997</v>
      </c>
      <c r="I404" s="31">
        <f t="shared" si="9"/>
        <v>0</v>
      </c>
    </row>
    <row r="405" spans="1:9" ht="12.75" customHeight="1" x14ac:dyDescent="0.2">
      <c r="A405" s="27" t="s">
        <v>22</v>
      </c>
      <c r="D405" s="14" t="s">
        <v>792</v>
      </c>
      <c r="F405" s="28">
        <v>0</v>
      </c>
      <c r="G405" s="53"/>
      <c r="H405" s="30">
        <v>0</v>
      </c>
      <c r="I405" s="31">
        <f t="shared" si="9"/>
        <v>0</v>
      </c>
    </row>
    <row r="406" spans="1:9" ht="25.5" x14ac:dyDescent="0.2">
      <c r="A406" s="27" t="s">
        <v>22</v>
      </c>
      <c r="B406" s="9" t="s">
        <v>802</v>
      </c>
      <c r="C406" s="6" t="s">
        <v>24</v>
      </c>
      <c r="D406" s="10" t="s">
        <v>803</v>
      </c>
      <c r="E406" s="11" t="s">
        <v>129</v>
      </c>
      <c r="F406" s="28">
        <v>15988.830937047434</v>
      </c>
      <c r="G406" s="53"/>
      <c r="H406" s="30">
        <v>392.4</v>
      </c>
      <c r="I406" s="31">
        <f t="shared" si="9"/>
        <v>0</v>
      </c>
    </row>
    <row r="407" spans="1:9" ht="12.75" customHeight="1" x14ac:dyDescent="0.2">
      <c r="A407" s="13" t="s">
        <v>27</v>
      </c>
      <c r="D407" s="14" t="s">
        <v>792</v>
      </c>
      <c r="F407" s="28">
        <v>0</v>
      </c>
      <c r="G407" s="53"/>
      <c r="H407" s="30">
        <v>0</v>
      </c>
      <c r="I407" s="31">
        <f t="shared" si="9"/>
        <v>0</v>
      </c>
    </row>
    <row r="408" spans="1:9" ht="25.5" x14ac:dyDescent="0.2">
      <c r="A408" s="27" t="s">
        <v>22</v>
      </c>
      <c r="B408" s="9" t="s">
        <v>804</v>
      </c>
      <c r="C408" s="6" t="s">
        <v>24</v>
      </c>
      <c r="D408" s="10" t="s">
        <v>805</v>
      </c>
      <c r="E408" s="11" t="s">
        <v>129</v>
      </c>
      <c r="F408" s="28">
        <v>346.96286998458595</v>
      </c>
      <c r="G408" s="53"/>
      <c r="H408" s="30">
        <v>357.59999999999997</v>
      </c>
      <c r="I408" s="31">
        <f t="shared" si="9"/>
        <v>0</v>
      </c>
    </row>
    <row r="409" spans="1:9" ht="25.5" x14ac:dyDescent="0.2">
      <c r="A409" s="13" t="s">
        <v>27</v>
      </c>
      <c r="B409" s="9" t="s">
        <v>806</v>
      </c>
      <c r="C409" s="6" t="s">
        <v>24</v>
      </c>
      <c r="D409" s="10" t="s">
        <v>807</v>
      </c>
      <c r="E409" s="11" t="s">
        <v>129</v>
      </c>
      <c r="F409" s="28">
        <v>346.96286998458595</v>
      </c>
      <c r="G409" s="53"/>
      <c r="H409" s="30">
        <v>368.4</v>
      </c>
      <c r="I409" s="31">
        <f t="shared" si="9"/>
        <v>0</v>
      </c>
    </row>
    <row r="410" spans="1:9" ht="25.5" x14ac:dyDescent="0.2">
      <c r="A410" s="27" t="s">
        <v>22</v>
      </c>
      <c r="B410" s="9" t="s">
        <v>808</v>
      </c>
      <c r="C410" s="6" t="s">
        <v>24</v>
      </c>
      <c r="D410" s="10" t="s">
        <v>809</v>
      </c>
      <c r="E410" s="11" t="s">
        <v>129</v>
      </c>
      <c r="F410" s="28">
        <v>346.96286998458595</v>
      </c>
      <c r="G410" s="53"/>
      <c r="H410" s="30">
        <v>429.59999999999997</v>
      </c>
      <c r="I410" s="31">
        <f t="shared" si="9"/>
        <v>0</v>
      </c>
    </row>
    <row r="411" spans="1:9" ht="25.5" x14ac:dyDescent="0.2">
      <c r="A411" s="13" t="s">
        <v>27</v>
      </c>
      <c r="B411" s="9" t="s">
        <v>810</v>
      </c>
      <c r="C411" s="6" t="s">
        <v>24</v>
      </c>
      <c r="D411" s="10" t="s">
        <v>811</v>
      </c>
      <c r="E411" s="11" t="s">
        <v>129</v>
      </c>
      <c r="F411" s="28">
        <v>317.64206407039563</v>
      </c>
      <c r="G411" s="53"/>
      <c r="H411" s="30">
        <v>442.8</v>
      </c>
      <c r="I411" s="31">
        <f t="shared" si="9"/>
        <v>0</v>
      </c>
    </row>
    <row r="412" spans="1:9" ht="25.5" x14ac:dyDescent="0.2">
      <c r="A412" s="27" t="s">
        <v>22</v>
      </c>
      <c r="B412" s="9" t="s">
        <v>812</v>
      </c>
      <c r="C412" s="6" t="s">
        <v>24</v>
      </c>
      <c r="D412" s="10" t="s">
        <v>813</v>
      </c>
      <c r="E412" s="11" t="s">
        <v>26</v>
      </c>
      <c r="F412" s="28">
        <v>196.74260768421735</v>
      </c>
      <c r="G412" s="53"/>
      <c r="H412" s="30">
        <v>8856</v>
      </c>
      <c r="I412" s="31">
        <f t="shared" si="9"/>
        <v>0</v>
      </c>
    </row>
    <row r="413" spans="1:9" x14ac:dyDescent="0.2">
      <c r="A413" s="27" t="s">
        <v>22</v>
      </c>
      <c r="B413" s="9" t="s">
        <v>814</v>
      </c>
      <c r="C413" s="6" t="s">
        <v>24</v>
      </c>
      <c r="D413" s="10" t="s">
        <v>815</v>
      </c>
      <c r="E413" s="11" t="s">
        <v>26</v>
      </c>
      <c r="F413" s="28">
        <v>24.434004928491969</v>
      </c>
      <c r="G413" s="53"/>
      <c r="H413" s="30">
        <v>6744</v>
      </c>
      <c r="I413" s="31">
        <f t="shared" si="9"/>
        <v>0</v>
      </c>
    </row>
    <row r="414" spans="1:9" x14ac:dyDescent="0.2">
      <c r="A414" s="27" t="s">
        <v>22</v>
      </c>
      <c r="B414" s="9" t="s">
        <v>816</v>
      </c>
      <c r="C414" s="6" t="s">
        <v>24</v>
      </c>
      <c r="D414" s="10" t="s">
        <v>817</v>
      </c>
      <c r="E414" s="11" t="s">
        <v>26</v>
      </c>
      <c r="F414" s="28">
        <v>989.01514016200576</v>
      </c>
      <c r="G414" s="53"/>
      <c r="H414" s="30">
        <v>6996</v>
      </c>
      <c r="I414" s="31">
        <f t="shared" si="9"/>
        <v>0</v>
      </c>
    </row>
    <row r="415" spans="1:9" ht="12.75" customHeight="1" x14ac:dyDescent="0.2">
      <c r="A415" s="13" t="s">
        <v>27</v>
      </c>
      <c r="D415" s="14" t="s">
        <v>818</v>
      </c>
      <c r="F415" s="28">
        <v>0</v>
      </c>
      <c r="G415" s="53"/>
      <c r="H415" s="30">
        <v>0</v>
      </c>
      <c r="I415" s="31">
        <f t="shared" si="9"/>
        <v>0</v>
      </c>
    </row>
    <row r="416" spans="1:9" ht="25.5" x14ac:dyDescent="0.2">
      <c r="A416" s="27" t="s">
        <v>22</v>
      </c>
      <c r="B416" s="9" t="s">
        <v>819</v>
      </c>
      <c r="C416" s="6" t="s">
        <v>24</v>
      </c>
      <c r="D416" s="10" t="s">
        <v>820</v>
      </c>
      <c r="E416" s="11" t="s">
        <v>129</v>
      </c>
      <c r="F416" s="28">
        <v>4031.9235684642595</v>
      </c>
      <c r="G416" s="53"/>
      <c r="H416" s="30">
        <v>351.59999999999997</v>
      </c>
      <c r="I416" s="31">
        <f t="shared" si="9"/>
        <v>0</v>
      </c>
    </row>
    <row r="417" spans="1:9" ht="12.75" customHeight="1" x14ac:dyDescent="0.2">
      <c r="A417" s="27" t="s">
        <v>22</v>
      </c>
      <c r="D417" s="14" t="s">
        <v>818</v>
      </c>
      <c r="F417" s="28">
        <v>0</v>
      </c>
      <c r="G417" s="53"/>
      <c r="H417" s="30">
        <v>0</v>
      </c>
      <c r="I417" s="31">
        <f t="shared" si="9"/>
        <v>0</v>
      </c>
    </row>
    <row r="418" spans="1:9" ht="25.5" x14ac:dyDescent="0.2">
      <c r="A418" s="13" t="s">
        <v>27</v>
      </c>
      <c r="B418" s="9" t="s">
        <v>821</v>
      </c>
      <c r="C418" s="6" t="s">
        <v>24</v>
      </c>
      <c r="D418" s="10" t="s">
        <v>822</v>
      </c>
      <c r="E418" s="11" t="s">
        <v>129</v>
      </c>
      <c r="F418" s="28">
        <v>5889.5725479637049</v>
      </c>
      <c r="G418" s="53"/>
      <c r="H418" s="30">
        <v>421.2</v>
      </c>
      <c r="I418" s="31">
        <f t="shared" si="9"/>
        <v>0</v>
      </c>
    </row>
    <row r="419" spans="1:9" ht="12.75" customHeight="1" x14ac:dyDescent="0.2">
      <c r="A419" s="27" t="s">
        <v>22</v>
      </c>
      <c r="D419" s="14" t="s">
        <v>818</v>
      </c>
      <c r="F419" s="28">
        <v>0</v>
      </c>
      <c r="G419" s="53"/>
      <c r="H419" s="30">
        <v>0</v>
      </c>
      <c r="I419" s="31">
        <f t="shared" si="9"/>
        <v>0</v>
      </c>
    </row>
    <row r="420" spans="1:9" ht="25.5" x14ac:dyDescent="0.2">
      <c r="A420" s="13" t="s">
        <v>27</v>
      </c>
      <c r="B420" s="9" t="s">
        <v>823</v>
      </c>
      <c r="C420" s="6" t="s">
        <v>24</v>
      </c>
      <c r="D420" s="10" t="s">
        <v>824</v>
      </c>
      <c r="E420" s="11" t="s">
        <v>129</v>
      </c>
      <c r="F420" s="28">
        <v>83.075616756872705</v>
      </c>
      <c r="G420" s="53"/>
      <c r="H420" s="30">
        <v>489.59999999999997</v>
      </c>
      <c r="I420" s="31">
        <f t="shared" si="9"/>
        <v>0</v>
      </c>
    </row>
    <row r="421" spans="1:9" ht="25.5" x14ac:dyDescent="0.2">
      <c r="A421" s="27" t="s">
        <v>22</v>
      </c>
      <c r="B421" s="9" t="s">
        <v>826</v>
      </c>
      <c r="C421" s="6" t="s">
        <v>24</v>
      </c>
      <c r="D421" s="10" t="s">
        <v>827</v>
      </c>
      <c r="E421" s="11" t="s">
        <v>26</v>
      </c>
      <c r="F421" s="28">
        <v>123.73380095788333</v>
      </c>
      <c r="G421" s="53"/>
      <c r="H421" s="30">
        <v>7872</v>
      </c>
      <c r="I421" s="31">
        <f t="shared" si="9"/>
        <v>0</v>
      </c>
    </row>
    <row r="422" spans="1:9" ht="25.5" x14ac:dyDescent="0.2">
      <c r="A422" s="27" t="s">
        <v>22</v>
      </c>
      <c r="B422" s="9" t="s">
        <v>828</v>
      </c>
      <c r="C422" s="6" t="s">
        <v>24</v>
      </c>
      <c r="D422" s="10" t="s">
        <v>829</v>
      </c>
      <c r="E422" s="11" t="s">
        <v>26</v>
      </c>
      <c r="F422" s="28">
        <v>118.55379191304304</v>
      </c>
      <c r="G422" s="53"/>
      <c r="H422" s="30">
        <v>6564</v>
      </c>
      <c r="I422" s="31">
        <f t="shared" si="9"/>
        <v>0</v>
      </c>
    </row>
    <row r="423" spans="1:9" ht="12.75" customHeight="1" x14ac:dyDescent="0.2">
      <c r="A423" s="27" t="s">
        <v>22</v>
      </c>
      <c r="D423" s="14" t="s">
        <v>830</v>
      </c>
      <c r="F423" s="28">
        <v>0</v>
      </c>
      <c r="G423" s="53"/>
      <c r="H423" s="30">
        <v>0</v>
      </c>
      <c r="I423" s="31">
        <f t="shared" si="9"/>
        <v>0</v>
      </c>
    </row>
    <row r="424" spans="1:9" ht="25.5" x14ac:dyDescent="0.2">
      <c r="A424" s="27" t="s">
        <v>22</v>
      </c>
      <c r="B424" s="9" t="s">
        <v>831</v>
      </c>
      <c r="C424" s="6" t="s">
        <v>24</v>
      </c>
      <c r="D424" s="10" t="s">
        <v>832</v>
      </c>
      <c r="E424" s="11" t="s">
        <v>26</v>
      </c>
      <c r="F424" s="28">
        <v>136.89323090889349</v>
      </c>
      <c r="G424" s="53"/>
      <c r="H424" s="30">
        <v>6492</v>
      </c>
      <c r="I424" s="31">
        <f t="shared" si="9"/>
        <v>0</v>
      </c>
    </row>
    <row r="425" spans="1:9" ht="25.5" x14ac:dyDescent="0.2">
      <c r="A425" s="27" t="s">
        <v>22</v>
      </c>
      <c r="B425" s="9" t="s">
        <v>833</v>
      </c>
      <c r="C425" s="6" t="s">
        <v>24</v>
      </c>
      <c r="D425" s="10" t="s">
        <v>834</v>
      </c>
      <c r="E425" s="11" t="s">
        <v>129</v>
      </c>
      <c r="F425" s="28">
        <v>353.46139845914297</v>
      </c>
      <c r="G425" s="53"/>
      <c r="H425" s="30">
        <v>327.59999999999997</v>
      </c>
      <c r="I425" s="31">
        <f t="shared" si="9"/>
        <v>0</v>
      </c>
    </row>
    <row r="426" spans="1:9" ht="12.75" customHeight="1" x14ac:dyDescent="0.2">
      <c r="A426" s="27" t="s">
        <v>22</v>
      </c>
      <c r="D426" s="14" t="s">
        <v>830</v>
      </c>
      <c r="F426" s="28">
        <v>0</v>
      </c>
      <c r="G426" s="53"/>
      <c r="H426" s="30">
        <v>0</v>
      </c>
      <c r="I426" s="31">
        <f t="shared" si="9"/>
        <v>0</v>
      </c>
    </row>
    <row r="427" spans="1:9" ht="25.5" x14ac:dyDescent="0.2">
      <c r="A427" s="27" t="s">
        <v>22</v>
      </c>
      <c r="B427" s="9" t="s">
        <v>835</v>
      </c>
      <c r="C427" s="6" t="s">
        <v>24</v>
      </c>
      <c r="D427" s="10" t="s">
        <v>836</v>
      </c>
      <c r="E427" s="11" t="s">
        <v>129</v>
      </c>
      <c r="F427" s="28">
        <v>1100.8007900384202</v>
      </c>
      <c r="G427" s="53"/>
      <c r="H427" s="30">
        <v>392.4</v>
      </c>
      <c r="I427" s="31">
        <f t="shared" si="9"/>
        <v>0</v>
      </c>
    </row>
    <row r="428" spans="1:9" ht="12.75" customHeight="1" x14ac:dyDescent="0.2">
      <c r="A428" s="27" t="s">
        <v>22</v>
      </c>
      <c r="D428" s="14" t="s">
        <v>830</v>
      </c>
      <c r="F428" s="28">
        <v>0</v>
      </c>
      <c r="G428" s="53"/>
      <c r="H428" s="30">
        <v>0</v>
      </c>
      <c r="I428" s="31">
        <f t="shared" si="9"/>
        <v>0</v>
      </c>
    </row>
    <row r="429" spans="1:9" ht="25.5" x14ac:dyDescent="0.2">
      <c r="A429" s="27" t="s">
        <v>22</v>
      </c>
      <c r="B429" s="9" t="s">
        <v>837</v>
      </c>
      <c r="C429" s="6" t="s">
        <v>24</v>
      </c>
      <c r="D429" s="10" t="s">
        <v>838</v>
      </c>
      <c r="E429" s="11" t="s">
        <v>129</v>
      </c>
      <c r="F429" s="28">
        <v>873.01722249304669</v>
      </c>
      <c r="G429" s="53"/>
      <c r="H429" s="30">
        <v>388.8</v>
      </c>
      <c r="I429" s="31">
        <f t="shared" si="9"/>
        <v>0</v>
      </c>
    </row>
    <row r="430" spans="1:9" ht="25.5" x14ac:dyDescent="0.2">
      <c r="A430" s="27" t="s">
        <v>22</v>
      </c>
      <c r="B430" s="9" t="s">
        <v>839</v>
      </c>
      <c r="C430" s="6" t="s">
        <v>24</v>
      </c>
      <c r="D430" s="10" t="s">
        <v>840</v>
      </c>
      <c r="E430" s="11" t="s">
        <v>129</v>
      </c>
      <c r="F430" s="28">
        <v>208.7739117110068</v>
      </c>
      <c r="G430" s="53"/>
      <c r="H430" s="30">
        <v>457.2</v>
      </c>
      <c r="I430" s="31">
        <f t="shared" ref="I430:I471" si="10">F430*G430</f>
        <v>0</v>
      </c>
    </row>
    <row r="431" spans="1:9" ht="25.5" x14ac:dyDescent="0.2">
      <c r="A431" s="27" t="s">
        <v>22</v>
      </c>
      <c r="B431" s="9" t="s">
        <v>841</v>
      </c>
      <c r="C431" s="6" t="s">
        <v>24</v>
      </c>
      <c r="D431" s="10" t="s">
        <v>842</v>
      </c>
      <c r="E431" s="11" t="s">
        <v>129</v>
      </c>
      <c r="F431" s="28">
        <v>120.55738031717938</v>
      </c>
      <c r="G431" s="53"/>
      <c r="H431" s="30">
        <v>453.59999999999997</v>
      </c>
      <c r="I431" s="31">
        <f t="shared" si="10"/>
        <v>0</v>
      </c>
    </row>
    <row r="432" spans="1:9" ht="25.5" x14ac:dyDescent="0.2">
      <c r="A432" s="27" t="s">
        <v>22</v>
      </c>
      <c r="B432" s="9" t="s">
        <v>843</v>
      </c>
      <c r="C432" s="6" t="s">
        <v>24</v>
      </c>
      <c r="D432" s="10" t="s">
        <v>844</v>
      </c>
      <c r="E432" s="11" t="s">
        <v>129</v>
      </c>
      <c r="F432" s="28">
        <v>52.603915697574799</v>
      </c>
      <c r="G432" s="53"/>
      <c r="H432" s="30">
        <v>528</v>
      </c>
      <c r="I432" s="31">
        <f t="shared" si="10"/>
        <v>0</v>
      </c>
    </row>
    <row r="433" spans="1:9" ht="25.5" x14ac:dyDescent="0.2">
      <c r="A433" s="27" t="s">
        <v>22</v>
      </c>
      <c r="B433" s="9" t="s">
        <v>846</v>
      </c>
      <c r="C433" s="6" t="s">
        <v>24</v>
      </c>
      <c r="D433" s="10" t="s">
        <v>847</v>
      </c>
      <c r="E433" s="11" t="s">
        <v>129</v>
      </c>
      <c r="F433" s="28">
        <v>38.760779987686696</v>
      </c>
      <c r="G433" s="53"/>
      <c r="H433" s="30">
        <v>520.79999999999995</v>
      </c>
      <c r="I433" s="31">
        <f t="shared" si="10"/>
        <v>0</v>
      </c>
    </row>
    <row r="434" spans="1:9" ht="25.5" x14ac:dyDescent="0.2">
      <c r="A434" s="13" t="s">
        <v>27</v>
      </c>
      <c r="B434" s="9" t="s">
        <v>848</v>
      </c>
      <c r="C434" s="6" t="s">
        <v>24</v>
      </c>
      <c r="D434" s="10" t="s">
        <v>849</v>
      </c>
      <c r="E434" s="11" t="s">
        <v>129</v>
      </c>
      <c r="F434" s="28">
        <v>6.1525047599502694</v>
      </c>
      <c r="G434" s="53"/>
      <c r="H434" s="30">
        <v>582</v>
      </c>
      <c r="I434" s="31">
        <f t="shared" si="10"/>
        <v>0</v>
      </c>
    </row>
    <row r="435" spans="1:9" x14ac:dyDescent="0.2">
      <c r="A435" s="27" t="s">
        <v>22</v>
      </c>
      <c r="B435" s="9" t="s">
        <v>850</v>
      </c>
      <c r="C435" s="6" t="s">
        <v>24</v>
      </c>
      <c r="D435" s="10" t="s">
        <v>1632</v>
      </c>
      <c r="E435" s="11" t="s">
        <v>26</v>
      </c>
      <c r="F435" s="28">
        <v>92.213934600128695</v>
      </c>
      <c r="G435" s="53"/>
      <c r="H435" s="30">
        <v>8856</v>
      </c>
      <c r="I435" s="31">
        <f t="shared" si="10"/>
        <v>0</v>
      </c>
    </row>
    <row r="436" spans="1:9" ht="25.5" x14ac:dyDescent="0.2">
      <c r="A436" s="13" t="s">
        <v>27</v>
      </c>
      <c r="B436" s="9" t="s">
        <v>852</v>
      </c>
      <c r="C436" s="6" t="s">
        <v>24</v>
      </c>
      <c r="D436" s="10" t="s">
        <v>1633</v>
      </c>
      <c r="E436" s="11" t="s">
        <v>129</v>
      </c>
      <c r="F436" s="28">
        <v>70.753804739428091</v>
      </c>
      <c r="G436" s="53"/>
      <c r="H436" s="30">
        <v>354</v>
      </c>
      <c r="I436" s="31">
        <f t="shared" si="10"/>
        <v>0</v>
      </c>
    </row>
    <row r="437" spans="1:9" x14ac:dyDescent="0.2">
      <c r="A437" s="27" t="s">
        <v>22</v>
      </c>
      <c r="B437" s="9" t="s">
        <v>854</v>
      </c>
      <c r="C437" s="6" t="s">
        <v>24</v>
      </c>
      <c r="D437" s="10" t="s">
        <v>1634</v>
      </c>
      <c r="E437" s="11" t="s">
        <v>129</v>
      </c>
      <c r="F437" s="28">
        <v>71.061429977425604</v>
      </c>
      <c r="G437" s="53"/>
      <c r="H437" s="30">
        <v>442.8</v>
      </c>
      <c r="I437" s="31">
        <f t="shared" si="10"/>
        <v>0</v>
      </c>
    </row>
    <row r="438" spans="1:9" ht="25.5" x14ac:dyDescent="0.2">
      <c r="A438" s="27" t="s">
        <v>22</v>
      </c>
      <c r="B438" s="9" t="s">
        <v>856</v>
      </c>
      <c r="C438" s="6" t="s">
        <v>24</v>
      </c>
      <c r="D438" s="10" t="s">
        <v>857</v>
      </c>
      <c r="E438" s="11" t="s">
        <v>129</v>
      </c>
      <c r="F438" s="28">
        <v>462.49661888846737</v>
      </c>
      <c r="G438" s="53"/>
      <c r="H438" s="30">
        <v>558</v>
      </c>
      <c r="I438" s="31">
        <f t="shared" si="10"/>
        <v>0</v>
      </c>
    </row>
    <row r="439" spans="1:9" ht="25.5" x14ac:dyDescent="0.2">
      <c r="A439" s="27" t="s">
        <v>22</v>
      </c>
      <c r="B439" s="9" t="s">
        <v>858</v>
      </c>
      <c r="C439" s="6" t="s">
        <v>24</v>
      </c>
      <c r="D439" s="10" t="s">
        <v>859</v>
      </c>
      <c r="E439" s="11" t="s">
        <v>129</v>
      </c>
      <c r="F439" s="28">
        <v>31.422130338040674</v>
      </c>
      <c r="G439" s="53"/>
      <c r="H439" s="30">
        <v>558</v>
      </c>
      <c r="I439" s="31">
        <f t="shared" si="10"/>
        <v>0</v>
      </c>
    </row>
    <row r="440" spans="1:9" x14ac:dyDescent="0.2">
      <c r="A440" s="27" t="s">
        <v>22</v>
      </c>
      <c r="B440" s="9" t="s">
        <v>860</v>
      </c>
      <c r="C440" s="6" t="s">
        <v>24</v>
      </c>
      <c r="D440" s="10" t="s">
        <v>861</v>
      </c>
      <c r="E440" s="11" t="s">
        <v>129</v>
      </c>
      <c r="F440" s="28">
        <v>3142.2130338040674</v>
      </c>
      <c r="G440" s="53"/>
      <c r="H440" s="30">
        <v>7.08</v>
      </c>
      <c r="I440" s="31">
        <f t="shared" si="10"/>
        <v>0</v>
      </c>
    </row>
    <row r="441" spans="1:9" ht="25.5" x14ac:dyDescent="0.2">
      <c r="A441" s="27" t="s">
        <v>22</v>
      </c>
      <c r="B441" s="9" t="s">
        <v>863</v>
      </c>
      <c r="C441" s="6" t="s">
        <v>24</v>
      </c>
      <c r="D441" s="10" t="s">
        <v>864</v>
      </c>
      <c r="E441" s="11" t="s">
        <v>26</v>
      </c>
      <c r="F441" s="28">
        <v>305.27845757657872</v>
      </c>
      <c r="G441" s="53"/>
      <c r="H441" s="30">
        <v>9228</v>
      </c>
      <c r="I441" s="31">
        <f t="shared" si="10"/>
        <v>0</v>
      </c>
    </row>
    <row r="442" spans="1:9" ht="12.75" customHeight="1" x14ac:dyDescent="0.2">
      <c r="A442" s="27" t="s">
        <v>22</v>
      </c>
      <c r="D442" s="14" t="s">
        <v>865</v>
      </c>
      <c r="F442" s="28">
        <v>0</v>
      </c>
      <c r="G442" s="53"/>
      <c r="H442" s="30">
        <v>0</v>
      </c>
      <c r="I442" s="31">
        <f t="shared" si="10"/>
        <v>0</v>
      </c>
    </row>
    <row r="443" spans="1:9" ht="25.5" x14ac:dyDescent="0.2">
      <c r="A443" s="27" t="s">
        <v>22</v>
      </c>
      <c r="B443" s="9" t="s">
        <v>867</v>
      </c>
      <c r="C443" s="6" t="s">
        <v>24</v>
      </c>
      <c r="D443" s="10" t="s">
        <v>868</v>
      </c>
      <c r="E443" s="11" t="s">
        <v>26</v>
      </c>
      <c r="F443" s="28">
        <v>136.27798043289846</v>
      </c>
      <c r="G443" s="53"/>
      <c r="H443" s="30">
        <v>8940</v>
      </c>
      <c r="I443" s="31">
        <f t="shared" si="10"/>
        <v>0</v>
      </c>
    </row>
    <row r="444" spans="1:9" ht="12.75" customHeight="1" x14ac:dyDescent="0.2">
      <c r="A444" s="27" t="s">
        <v>22</v>
      </c>
      <c r="D444" s="14" t="s">
        <v>869</v>
      </c>
      <c r="F444" s="28">
        <v>0</v>
      </c>
      <c r="G444" s="53"/>
      <c r="H444" s="30">
        <v>0</v>
      </c>
      <c r="I444" s="31">
        <f t="shared" si="10"/>
        <v>0</v>
      </c>
    </row>
    <row r="445" spans="1:9" ht="25.5" x14ac:dyDescent="0.2">
      <c r="A445" s="27" t="s">
        <v>22</v>
      </c>
      <c r="B445" s="9" t="s">
        <v>870</v>
      </c>
      <c r="C445" s="6" t="s">
        <v>24</v>
      </c>
      <c r="D445" s="10" t="s">
        <v>1635</v>
      </c>
      <c r="E445" s="11" t="s">
        <v>129</v>
      </c>
      <c r="F445" s="28">
        <v>210.13244238503094</v>
      </c>
      <c r="G445" s="53"/>
      <c r="H445" s="30">
        <v>280.8</v>
      </c>
      <c r="I445" s="31">
        <f t="shared" si="10"/>
        <v>0</v>
      </c>
    </row>
    <row r="446" spans="1:9" ht="25.5" x14ac:dyDescent="0.2">
      <c r="A446" s="27" t="s">
        <v>22</v>
      </c>
      <c r="B446" s="9" t="s">
        <v>873</v>
      </c>
      <c r="C446" s="6" t="s">
        <v>24</v>
      </c>
      <c r="D446" s="10" t="s">
        <v>1636</v>
      </c>
      <c r="E446" s="11" t="s">
        <v>129</v>
      </c>
      <c r="F446" s="28">
        <v>152.46819075378988</v>
      </c>
      <c r="G446" s="53"/>
      <c r="H446" s="30">
        <v>421.2</v>
      </c>
      <c r="I446" s="31">
        <f t="shared" si="10"/>
        <v>0</v>
      </c>
    </row>
    <row r="447" spans="1:9" ht="25.5" x14ac:dyDescent="0.2">
      <c r="A447" s="13" t="s">
        <v>27</v>
      </c>
      <c r="B447" s="9" t="s">
        <v>875</v>
      </c>
      <c r="C447" s="6" t="s">
        <v>24</v>
      </c>
      <c r="D447" s="10" t="s">
        <v>1637</v>
      </c>
      <c r="E447" s="11" t="s">
        <v>129</v>
      </c>
      <c r="F447" s="28">
        <v>96.416583447829325</v>
      </c>
      <c r="G447" s="53"/>
      <c r="H447" s="30">
        <v>631.19999999999993</v>
      </c>
      <c r="I447" s="31">
        <f t="shared" si="10"/>
        <v>0</v>
      </c>
    </row>
    <row r="448" spans="1:9" x14ac:dyDescent="0.2">
      <c r="A448" s="27" t="s">
        <v>22</v>
      </c>
      <c r="B448" s="9" t="s">
        <v>877</v>
      </c>
      <c r="C448" s="6" t="s">
        <v>89</v>
      </c>
      <c r="D448" s="10" t="s">
        <v>878</v>
      </c>
      <c r="E448" s="11" t="s">
        <v>41</v>
      </c>
      <c r="F448" s="28">
        <v>20.426315803034893</v>
      </c>
      <c r="G448" s="53"/>
      <c r="H448" s="30">
        <v>1227.5999999999999</v>
      </c>
      <c r="I448" s="31">
        <f t="shared" si="10"/>
        <v>0</v>
      </c>
    </row>
    <row r="449" spans="1:9" x14ac:dyDescent="0.2">
      <c r="A449" s="27" t="s">
        <v>22</v>
      </c>
      <c r="B449" s="9" t="s">
        <v>879</v>
      </c>
      <c r="C449" s="6" t="s">
        <v>24</v>
      </c>
      <c r="D449" s="10" t="s">
        <v>880</v>
      </c>
      <c r="E449" s="11" t="s">
        <v>26</v>
      </c>
      <c r="F449" s="28">
        <v>5.0920466270977265</v>
      </c>
      <c r="G449" s="53"/>
      <c r="H449" s="30">
        <v>15360</v>
      </c>
      <c r="I449" s="31">
        <f t="shared" si="10"/>
        <v>0</v>
      </c>
    </row>
    <row r="450" spans="1:9" x14ac:dyDescent="0.2">
      <c r="A450" s="13" t="s">
        <v>27</v>
      </c>
      <c r="B450" s="9" t="s">
        <v>882</v>
      </c>
      <c r="C450" s="6" t="s">
        <v>24</v>
      </c>
      <c r="D450" s="10" t="s">
        <v>883</v>
      </c>
      <c r="E450" s="11" t="s">
        <v>129</v>
      </c>
      <c r="F450" s="28">
        <v>136.52408062329647</v>
      </c>
      <c r="G450" s="53"/>
      <c r="H450" s="30">
        <v>808.8</v>
      </c>
      <c r="I450" s="31">
        <f t="shared" si="10"/>
        <v>0</v>
      </c>
    </row>
    <row r="451" spans="1:9" x14ac:dyDescent="0.2">
      <c r="A451" s="27" t="s">
        <v>22</v>
      </c>
      <c r="B451" s="9" t="s">
        <v>885</v>
      </c>
      <c r="C451" s="6" t="s">
        <v>24</v>
      </c>
      <c r="D451" s="10" t="s">
        <v>886</v>
      </c>
      <c r="E451" s="11" t="s">
        <v>205</v>
      </c>
      <c r="F451" s="28">
        <v>1547.6010473178908</v>
      </c>
      <c r="G451" s="53"/>
      <c r="H451" s="30">
        <v>364.8</v>
      </c>
      <c r="I451" s="31">
        <f t="shared" si="10"/>
        <v>0</v>
      </c>
    </row>
    <row r="452" spans="1:9" x14ac:dyDescent="0.2">
      <c r="A452" s="27" t="s">
        <v>22</v>
      </c>
      <c r="B452" s="9" t="s">
        <v>888</v>
      </c>
      <c r="C452" s="6" t="s">
        <v>24</v>
      </c>
      <c r="D452" s="10" t="s">
        <v>889</v>
      </c>
      <c r="E452" s="11" t="s">
        <v>129</v>
      </c>
      <c r="F452" s="28">
        <v>2.9320805914190364</v>
      </c>
      <c r="G452" s="53"/>
      <c r="H452" s="30">
        <v>2352</v>
      </c>
      <c r="I452" s="31">
        <f t="shared" si="10"/>
        <v>0</v>
      </c>
    </row>
    <row r="453" spans="1:9" ht="25.5" x14ac:dyDescent="0.2">
      <c r="A453" s="27" t="s">
        <v>22</v>
      </c>
      <c r="B453" s="9" t="s">
        <v>891</v>
      </c>
      <c r="C453" s="6" t="s">
        <v>24</v>
      </c>
      <c r="D453" s="10" t="s">
        <v>892</v>
      </c>
      <c r="E453" s="11" t="s">
        <v>129</v>
      </c>
      <c r="F453" s="28">
        <v>9.7736019713967881</v>
      </c>
      <c r="G453" s="53"/>
      <c r="H453" s="30">
        <v>1512</v>
      </c>
      <c r="I453" s="31">
        <f t="shared" si="10"/>
        <v>0</v>
      </c>
    </row>
    <row r="454" spans="1:9" ht="25.5" x14ac:dyDescent="0.2">
      <c r="A454" s="27" t="s">
        <v>22</v>
      </c>
      <c r="B454" s="9" t="s">
        <v>891</v>
      </c>
      <c r="C454" s="6" t="s">
        <v>89</v>
      </c>
      <c r="D454" s="10" t="s">
        <v>892</v>
      </c>
      <c r="E454" s="11" t="s">
        <v>129</v>
      </c>
      <c r="F454" s="28">
        <v>9.7736019713967881</v>
      </c>
      <c r="G454" s="53"/>
      <c r="H454" s="30">
        <v>1512</v>
      </c>
      <c r="I454" s="31">
        <f t="shared" si="10"/>
        <v>0</v>
      </c>
    </row>
    <row r="455" spans="1:9" ht="12.75" customHeight="1" x14ac:dyDescent="0.2">
      <c r="A455" s="27" t="s">
        <v>22</v>
      </c>
      <c r="D455" s="14" t="s">
        <v>893</v>
      </c>
      <c r="F455" s="28">
        <v>0</v>
      </c>
      <c r="G455" s="53"/>
      <c r="H455" s="30">
        <v>0</v>
      </c>
      <c r="I455" s="31">
        <f t="shared" si="10"/>
        <v>0</v>
      </c>
    </row>
    <row r="456" spans="1:9" x14ac:dyDescent="0.2">
      <c r="A456" s="27" t="s">
        <v>22</v>
      </c>
      <c r="B456" s="9" t="s">
        <v>895</v>
      </c>
      <c r="C456" s="6" t="s">
        <v>24</v>
      </c>
      <c r="D456" s="10" t="s">
        <v>896</v>
      </c>
      <c r="E456" s="11" t="s">
        <v>129</v>
      </c>
      <c r="F456" s="28">
        <v>110.74508567910485</v>
      </c>
      <c r="G456" s="53"/>
      <c r="H456" s="30">
        <v>1632</v>
      </c>
      <c r="I456" s="31">
        <f t="shared" si="10"/>
        <v>0</v>
      </c>
    </row>
    <row r="457" spans="1:9" x14ac:dyDescent="0.2">
      <c r="A457" s="27" t="s">
        <v>22</v>
      </c>
      <c r="B457" s="9" t="s">
        <v>895</v>
      </c>
      <c r="C457" s="6" t="s">
        <v>89</v>
      </c>
      <c r="D457" s="10" t="s">
        <v>896</v>
      </c>
      <c r="E457" s="11" t="s">
        <v>129</v>
      </c>
      <c r="F457" s="28">
        <v>55.680168077549936</v>
      </c>
      <c r="G457" s="53"/>
      <c r="H457" s="30">
        <v>1632</v>
      </c>
      <c r="I457" s="31">
        <f t="shared" si="10"/>
        <v>0</v>
      </c>
    </row>
    <row r="458" spans="1:9" ht="12.75" customHeight="1" x14ac:dyDescent="0.2">
      <c r="A458" s="27" t="s">
        <v>22</v>
      </c>
      <c r="D458" s="14" t="s">
        <v>893</v>
      </c>
      <c r="F458" s="28">
        <v>0</v>
      </c>
      <c r="G458" s="53"/>
      <c r="H458" s="30">
        <v>0</v>
      </c>
      <c r="I458" s="31">
        <f t="shared" si="10"/>
        <v>0</v>
      </c>
    </row>
    <row r="459" spans="1:9" ht="25.5" x14ac:dyDescent="0.2">
      <c r="A459" s="27" t="s">
        <v>22</v>
      </c>
      <c r="B459" s="9" t="s">
        <v>897</v>
      </c>
      <c r="C459" s="6" t="s">
        <v>24</v>
      </c>
      <c r="D459" s="10" t="s">
        <v>898</v>
      </c>
      <c r="E459" s="11" t="s">
        <v>129</v>
      </c>
      <c r="F459" s="28">
        <v>59.802346266716619</v>
      </c>
      <c r="G459" s="53"/>
      <c r="H459" s="30">
        <v>625.19999999999993</v>
      </c>
      <c r="I459" s="31">
        <f t="shared" si="10"/>
        <v>0</v>
      </c>
    </row>
    <row r="460" spans="1:9" ht="25.5" x14ac:dyDescent="0.2">
      <c r="A460" s="27" t="s">
        <v>22</v>
      </c>
      <c r="B460" s="9" t="s">
        <v>899</v>
      </c>
      <c r="C460" s="6" t="s">
        <v>24</v>
      </c>
      <c r="D460" s="10" t="s">
        <v>900</v>
      </c>
      <c r="E460" s="11" t="s">
        <v>129</v>
      </c>
      <c r="F460" s="28">
        <v>16.18508486463308</v>
      </c>
      <c r="G460" s="53"/>
      <c r="H460" s="30">
        <v>850.8</v>
      </c>
      <c r="I460" s="31">
        <f t="shared" si="10"/>
        <v>0</v>
      </c>
    </row>
    <row r="461" spans="1:9" ht="25.5" x14ac:dyDescent="0.2">
      <c r="A461" s="27" t="s">
        <v>22</v>
      </c>
      <c r="B461" s="9" t="s">
        <v>901</v>
      </c>
      <c r="C461" s="6" t="s">
        <v>24</v>
      </c>
      <c r="D461" s="10" t="s">
        <v>902</v>
      </c>
      <c r="E461" s="11" t="s">
        <v>129</v>
      </c>
      <c r="F461" s="28">
        <v>9.2287571399254045</v>
      </c>
      <c r="G461" s="53"/>
      <c r="H461" s="30">
        <v>654</v>
      </c>
      <c r="I461" s="31">
        <f t="shared" si="10"/>
        <v>0</v>
      </c>
    </row>
    <row r="462" spans="1:9" ht="25.5" x14ac:dyDescent="0.2">
      <c r="A462" s="27" t="s">
        <v>22</v>
      </c>
      <c r="B462" s="9" t="s">
        <v>903</v>
      </c>
      <c r="C462" s="6" t="s">
        <v>24</v>
      </c>
      <c r="D462" s="10" t="s">
        <v>904</v>
      </c>
      <c r="E462" s="11" t="s">
        <v>129</v>
      </c>
      <c r="F462" s="28">
        <v>9.2287571399254045</v>
      </c>
      <c r="G462" s="53"/>
      <c r="H462" s="30">
        <v>799.19999999999993</v>
      </c>
      <c r="I462" s="31">
        <f t="shared" si="10"/>
        <v>0</v>
      </c>
    </row>
    <row r="463" spans="1:9" ht="25.5" x14ac:dyDescent="0.2">
      <c r="A463" s="27" t="s">
        <v>22</v>
      </c>
      <c r="B463" s="9" t="s">
        <v>905</v>
      </c>
      <c r="C463" s="6" t="s">
        <v>24</v>
      </c>
      <c r="D463" s="10" t="s">
        <v>906</v>
      </c>
      <c r="E463" s="11" t="s">
        <v>129</v>
      </c>
      <c r="F463" s="28">
        <v>22.456642373818482</v>
      </c>
      <c r="G463" s="53"/>
      <c r="H463" s="30">
        <v>825.6</v>
      </c>
      <c r="I463" s="31">
        <f t="shared" si="10"/>
        <v>0</v>
      </c>
    </row>
    <row r="464" spans="1:9" ht="12.75" customHeight="1" x14ac:dyDescent="0.2">
      <c r="A464" s="2" t="s">
        <v>20</v>
      </c>
      <c r="B464" s="9" t="s">
        <v>907</v>
      </c>
      <c r="C464" s="6" t="s">
        <v>24</v>
      </c>
      <c r="D464" s="10" t="s">
        <v>908</v>
      </c>
      <c r="E464" s="11" t="s">
        <v>129</v>
      </c>
      <c r="F464" s="28">
        <v>22.456642373818482</v>
      </c>
      <c r="G464" s="56"/>
      <c r="H464" s="44">
        <v>913.19999999999993</v>
      </c>
      <c r="I464" s="31">
        <f t="shared" si="10"/>
        <v>0</v>
      </c>
    </row>
    <row r="465" spans="1:9" ht="25.5" x14ac:dyDescent="0.2">
      <c r="A465" s="27" t="s">
        <v>22</v>
      </c>
      <c r="B465" s="9" t="s">
        <v>909</v>
      </c>
      <c r="C465" s="6" t="s">
        <v>24</v>
      </c>
      <c r="D465" s="10" t="s">
        <v>910</v>
      </c>
      <c r="E465" s="11" t="s">
        <v>26</v>
      </c>
      <c r="F465" s="28">
        <v>5.0040842093551552</v>
      </c>
      <c r="G465" s="53"/>
      <c r="H465" s="30">
        <v>4440</v>
      </c>
      <c r="I465" s="31">
        <f t="shared" si="10"/>
        <v>0</v>
      </c>
    </row>
    <row r="466" spans="1:9" x14ac:dyDescent="0.2">
      <c r="A466" s="27" t="s">
        <v>22</v>
      </c>
      <c r="B466" s="9" t="s">
        <v>912</v>
      </c>
      <c r="C466" s="6" t="s">
        <v>24</v>
      </c>
      <c r="D466" s="10" t="s">
        <v>913</v>
      </c>
      <c r="E466" s="11" t="s">
        <v>129</v>
      </c>
      <c r="F466" s="28">
        <v>8.3058814259328635</v>
      </c>
      <c r="G466" s="53"/>
      <c r="H466" s="30">
        <v>1183.2</v>
      </c>
      <c r="I466" s="31">
        <f t="shared" si="10"/>
        <v>0</v>
      </c>
    </row>
    <row r="467" spans="1:9" x14ac:dyDescent="0.2">
      <c r="A467" s="27" t="s">
        <v>22</v>
      </c>
      <c r="B467" s="9" t="s">
        <v>915</v>
      </c>
      <c r="C467" s="6" t="s">
        <v>24</v>
      </c>
      <c r="D467" s="10" t="s">
        <v>916</v>
      </c>
      <c r="E467" s="11" t="s">
        <v>129</v>
      </c>
      <c r="F467" s="28">
        <v>171.34725756461498</v>
      </c>
      <c r="G467" s="53"/>
      <c r="H467" s="30">
        <v>1236</v>
      </c>
      <c r="I467" s="31">
        <f t="shared" si="10"/>
        <v>0</v>
      </c>
    </row>
    <row r="468" spans="1:9" x14ac:dyDescent="0.2">
      <c r="A468" s="27" t="s">
        <v>22</v>
      </c>
      <c r="B468" s="9" t="s">
        <v>917</v>
      </c>
      <c r="C468" s="6" t="s">
        <v>24</v>
      </c>
      <c r="D468" s="10" t="s">
        <v>918</v>
      </c>
      <c r="E468" s="11" t="s">
        <v>129</v>
      </c>
      <c r="F468" s="28">
        <v>66.754676645460421</v>
      </c>
      <c r="G468" s="53"/>
      <c r="H468" s="30">
        <v>541.19999999999993</v>
      </c>
      <c r="I468" s="31">
        <f t="shared" si="10"/>
        <v>0</v>
      </c>
    </row>
    <row r="469" spans="1:9" ht="25.5" x14ac:dyDescent="0.2">
      <c r="A469" s="27" t="s">
        <v>22</v>
      </c>
      <c r="B469" s="9" t="s">
        <v>919</v>
      </c>
      <c r="C469" s="6" t="s">
        <v>24</v>
      </c>
      <c r="D469" s="10" t="s">
        <v>920</v>
      </c>
      <c r="E469" s="11" t="s">
        <v>129</v>
      </c>
      <c r="F469" s="28">
        <v>75.060558071393288</v>
      </c>
      <c r="G469" s="53"/>
      <c r="H469" s="30">
        <v>649.19999999999993</v>
      </c>
      <c r="I469" s="31">
        <f t="shared" si="10"/>
        <v>0</v>
      </c>
    </row>
    <row r="470" spans="1:9" x14ac:dyDescent="0.2">
      <c r="A470" s="27" t="s">
        <v>22</v>
      </c>
      <c r="B470" s="9" t="s">
        <v>921</v>
      </c>
      <c r="C470" s="6" t="s">
        <v>24</v>
      </c>
      <c r="D470" s="10" t="s">
        <v>922</v>
      </c>
      <c r="E470" s="11" t="s">
        <v>205</v>
      </c>
      <c r="F470" s="28">
        <v>938.25697589241611</v>
      </c>
      <c r="G470" s="53"/>
      <c r="H470" s="30">
        <v>129.6</v>
      </c>
      <c r="I470" s="31">
        <f t="shared" si="10"/>
        <v>0</v>
      </c>
    </row>
    <row r="471" spans="1:9" x14ac:dyDescent="0.2">
      <c r="A471" s="27" t="s">
        <v>22</v>
      </c>
      <c r="B471" s="9" t="s">
        <v>924</v>
      </c>
      <c r="C471" s="6" t="s">
        <v>24</v>
      </c>
      <c r="D471" s="10" t="s">
        <v>925</v>
      </c>
      <c r="E471" s="11" t="s">
        <v>205</v>
      </c>
      <c r="F471" s="28">
        <v>15.381261899875673</v>
      </c>
      <c r="G471" s="53"/>
      <c r="H471" s="30">
        <v>218.4</v>
      </c>
      <c r="I471" s="31">
        <f t="shared" si="10"/>
        <v>0</v>
      </c>
    </row>
    <row r="472" spans="1:9" ht="12.75" customHeight="1" x14ac:dyDescent="0.2">
      <c r="A472" s="27" t="s">
        <v>22</v>
      </c>
      <c r="B472" s="35" t="s">
        <v>17</v>
      </c>
      <c r="C472" s="36"/>
      <c r="D472" s="37" t="s">
        <v>926</v>
      </c>
      <c r="E472" s="36"/>
      <c r="F472" s="46">
        <v>0</v>
      </c>
      <c r="G472" s="57"/>
      <c r="H472" s="47"/>
      <c r="I472" s="26">
        <f>SUM(I473:I481)</f>
        <v>0</v>
      </c>
    </row>
    <row r="473" spans="1:9" ht="25.5" x14ac:dyDescent="0.2">
      <c r="A473" s="27" t="s">
        <v>22</v>
      </c>
      <c r="B473" s="9" t="s">
        <v>927</v>
      </c>
      <c r="C473" s="6" t="s">
        <v>24</v>
      </c>
      <c r="D473" s="10" t="s">
        <v>928</v>
      </c>
      <c r="E473" s="11" t="s">
        <v>129</v>
      </c>
      <c r="F473" s="28">
        <v>8.7980818067288844</v>
      </c>
      <c r="G473" s="53"/>
      <c r="H473" s="30">
        <v>2256</v>
      </c>
      <c r="I473" s="31">
        <f t="shared" ref="I473:I481" si="11">F473*G473</f>
        <v>0</v>
      </c>
    </row>
    <row r="474" spans="1:9" ht="12.75" customHeight="1" x14ac:dyDescent="0.2">
      <c r="A474" s="2" t="s">
        <v>20</v>
      </c>
      <c r="B474" s="9" t="s">
        <v>930</v>
      </c>
      <c r="C474" s="6" t="s">
        <v>24</v>
      </c>
      <c r="D474" s="10" t="s">
        <v>931</v>
      </c>
      <c r="E474" s="11" t="s">
        <v>129</v>
      </c>
      <c r="F474" s="28">
        <v>1.9688015231840861</v>
      </c>
      <c r="G474" s="56"/>
      <c r="H474" s="44">
        <v>3600</v>
      </c>
      <c r="I474" s="31">
        <f t="shared" si="11"/>
        <v>0</v>
      </c>
    </row>
    <row r="475" spans="1:9" ht="25.5" x14ac:dyDescent="0.2">
      <c r="A475" s="27" t="s">
        <v>22</v>
      </c>
      <c r="B475" s="9" t="s">
        <v>932</v>
      </c>
      <c r="C475" s="6" t="s">
        <v>24</v>
      </c>
      <c r="D475" s="10" t="s">
        <v>933</v>
      </c>
      <c r="E475" s="11" t="s">
        <v>129</v>
      </c>
      <c r="F475" s="28">
        <v>3.1685399513743886</v>
      </c>
      <c r="G475" s="53"/>
      <c r="H475" s="30">
        <v>5316</v>
      </c>
      <c r="I475" s="31">
        <f t="shared" si="11"/>
        <v>0</v>
      </c>
    </row>
    <row r="476" spans="1:9" ht="25.5" x14ac:dyDescent="0.2">
      <c r="A476" s="27" t="s">
        <v>22</v>
      </c>
      <c r="B476" s="9" t="s">
        <v>934</v>
      </c>
      <c r="C476" s="6" t="s">
        <v>24</v>
      </c>
      <c r="D476" s="10" t="s">
        <v>935</v>
      </c>
      <c r="E476" s="11" t="s">
        <v>129</v>
      </c>
      <c r="F476" s="28">
        <v>4.7558861794415579</v>
      </c>
      <c r="G476" s="53"/>
      <c r="H476" s="30">
        <v>1956</v>
      </c>
      <c r="I476" s="31">
        <f t="shared" si="11"/>
        <v>0</v>
      </c>
    </row>
    <row r="477" spans="1:9" x14ac:dyDescent="0.2">
      <c r="A477" s="27" t="s">
        <v>22</v>
      </c>
      <c r="B477" s="9" t="s">
        <v>936</v>
      </c>
      <c r="C477" s="6" t="s">
        <v>24</v>
      </c>
      <c r="D477" s="10" t="s">
        <v>937</v>
      </c>
      <c r="E477" s="11" t="s">
        <v>129</v>
      </c>
      <c r="F477" s="28">
        <v>14.569131271562238</v>
      </c>
      <c r="G477" s="53"/>
      <c r="H477" s="30">
        <v>242.39999999999998</v>
      </c>
      <c r="I477" s="31">
        <f t="shared" si="11"/>
        <v>0</v>
      </c>
    </row>
    <row r="478" spans="1:9" x14ac:dyDescent="0.2">
      <c r="A478" s="27" t="s">
        <v>22</v>
      </c>
      <c r="B478" s="9" t="s">
        <v>938</v>
      </c>
      <c r="C478" s="6" t="s">
        <v>24</v>
      </c>
      <c r="D478" s="10" t="s">
        <v>939</v>
      </c>
      <c r="E478" s="11" t="s">
        <v>129</v>
      </c>
      <c r="F478" s="28">
        <v>13.720085614689101</v>
      </c>
      <c r="G478" s="53"/>
      <c r="H478" s="30">
        <v>358.8</v>
      </c>
      <c r="I478" s="31">
        <f t="shared" si="11"/>
        <v>0</v>
      </c>
    </row>
    <row r="479" spans="1:9" x14ac:dyDescent="0.2">
      <c r="A479" s="27" t="s">
        <v>22</v>
      </c>
      <c r="B479" s="9" t="s">
        <v>940</v>
      </c>
      <c r="C479" s="6" t="s">
        <v>24</v>
      </c>
      <c r="D479" s="10" t="s">
        <v>941</v>
      </c>
      <c r="E479" s="11" t="s">
        <v>129</v>
      </c>
      <c r="F479" s="28">
        <v>13.04331009109457</v>
      </c>
      <c r="G479" s="53"/>
      <c r="H479" s="30">
        <v>1161.5999999999999</v>
      </c>
      <c r="I479" s="31">
        <f t="shared" si="11"/>
        <v>0</v>
      </c>
    </row>
    <row r="480" spans="1:9" x14ac:dyDescent="0.2">
      <c r="A480" s="27" t="s">
        <v>22</v>
      </c>
      <c r="B480" s="9" t="s">
        <v>943</v>
      </c>
      <c r="C480" s="6" t="s">
        <v>24</v>
      </c>
      <c r="D480" s="10" t="s">
        <v>944</v>
      </c>
      <c r="E480" s="11" t="s">
        <v>129</v>
      </c>
      <c r="F480" s="28">
        <v>20.697026012472705</v>
      </c>
      <c r="G480" s="53"/>
      <c r="H480" s="30">
        <v>828</v>
      </c>
      <c r="I480" s="31">
        <f t="shared" si="11"/>
        <v>0</v>
      </c>
    </row>
    <row r="481" spans="1:9" x14ac:dyDescent="0.2">
      <c r="A481" s="27" t="s">
        <v>22</v>
      </c>
      <c r="B481" s="9" t="s">
        <v>946</v>
      </c>
      <c r="C481" s="6" t="s">
        <v>24</v>
      </c>
      <c r="D481" s="10" t="s">
        <v>947</v>
      </c>
      <c r="E481" s="11" t="s">
        <v>129</v>
      </c>
      <c r="F481" s="28">
        <v>4.6512935985224031</v>
      </c>
      <c r="G481" s="53"/>
      <c r="H481" s="30">
        <v>1075.2</v>
      </c>
      <c r="I481" s="31">
        <f t="shared" si="11"/>
        <v>0</v>
      </c>
    </row>
    <row r="482" spans="1:9" ht="12.75" customHeight="1" x14ac:dyDescent="0.2">
      <c r="A482" s="45" t="s">
        <v>22</v>
      </c>
      <c r="B482" s="35" t="s">
        <v>36</v>
      </c>
      <c r="C482" s="36"/>
      <c r="D482" s="37" t="s">
        <v>948</v>
      </c>
      <c r="E482" s="36"/>
      <c r="F482" s="46">
        <v>0</v>
      </c>
      <c r="G482" s="57"/>
      <c r="H482" s="47"/>
      <c r="I482" s="26">
        <f>SUM(I483:I498)</f>
        <v>0</v>
      </c>
    </row>
    <row r="483" spans="1:9" x14ac:dyDescent="0.2">
      <c r="A483" s="27" t="s">
        <v>22</v>
      </c>
      <c r="B483" s="9" t="s">
        <v>949</v>
      </c>
      <c r="C483" s="6" t="s">
        <v>24</v>
      </c>
      <c r="D483" s="10" t="s">
        <v>950</v>
      </c>
      <c r="E483" s="11" t="s">
        <v>94</v>
      </c>
      <c r="F483" s="28">
        <v>3</v>
      </c>
      <c r="G483" s="53"/>
      <c r="H483" s="30">
        <v>2172</v>
      </c>
      <c r="I483" s="31">
        <f t="shared" ref="I483:I498" si="12">F483*G483</f>
        <v>0</v>
      </c>
    </row>
    <row r="484" spans="1:9" x14ac:dyDescent="0.2">
      <c r="A484" s="27" t="s">
        <v>22</v>
      </c>
      <c r="B484" s="9" t="s">
        <v>952</v>
      </c>
      <c r="C484" s="6" t="s">
        <v>24</v>
      </c>
      <c r="D484" s="10" t="s">
        <v>953</v>
      </c>
      <c r="E484" s="11" t="s">
        <v>94</v>
      </c>
      <c r="F484" s="28">
        <v>20</v>
      </c>
      <c r="G484" s="53"/>
      <c r="H484" s="30">
        <v>684</v>
      </c>
      <c r="I484" s="31">
        <f t="shared" si="12"/>
        <v>0</v>
      </c>
    </row>
    <row r="485" spans="1:9" x14ac:dyDescent="0.2">
      <c r="A485" s="27" t="s">
        <v>22</v>
      </c>
      <c r="B485" s="9" t="s">
        <v>955</v>
      </c>
      <c r="C485" s="6" t="s">
        <v>24</v>
      </c>
      <c r="D485" s="10" t="s">
        <v>956</v>
      </c>
      <c r="E485" s="11" t="s">
        <v>94</v>
      </c>
      <c r="F485" s="28">
        <v>6</v>
      </c>
      <c r="G485" s="53"/>
      <c r="H485" s="30">
        <v>834</v>
      </c>
      <c r="I485" s="31">
        <f t="shared" si="12"/>
        <v>0</v>
      </c>
    </row>
    <row r="486" spans="1:9" ht="25.5" x14ac:dyDescent="0.2">
      <c r="A486" s="27" t="s">
        <v>22</v>
      </c>
      <c r="B486" s="9" t="s">
        <v>958</v>
      </c>
      <c r="C486" s="6" t="s">
        <v>24</v>
      </c>
      <c r="D486" s="10" t="s">
        <v>959</v>
      </c>
      <c r="E486" s="11" t="s">
        <v>205</v>
      </c>
      <c r="F486" s="28">
        <v>63.723884853507059</v>
      </c>
      <c r="G486" s="53"/>
      <c r="H486" s="30">
        <v>309.59999999999997</v>
      </c>
      <c r="I486" s="31">
        <f t="shared" si="12"/>
        <v>0</v>
      </c>
    </row>
    <row r="487" spans="1:9" ht="25.5" x14ac:dyDescent="0.2">
      <c r="A487" s="27" t="s">
        <v>22</v>
      </c>
      <c r="B487" s="9" t="s">
        <v>961</v>
      </c>
      <c r="C487" s="6" t="s">
        <v>24</v>
      </c>
      <c r="D487" s="10" t="s">
        <v>962</v>
      </c>
      <c r="E487" s="11" t="s">
        <v>205</v>
      </c>
      <c r="F487" s="28">
        <v>6.20623725183696</v>
      </c>
      <c r="G487" s="53"/>
      <c r="H487" s="30">
        <v>496.79999999999995</v>
      </c>
      <c r="I487" s="31">
        <f t="shared" si="12"/>
        <v>0</v>
      </c>
    </row>
    <row r="488" spans="1:9" x14ac:dyDescent="0.2">
      <c r="A488" s="27" t="s">
        <v>22</v>
      </c>
      <c r="B488" s="9" t="s">
        <v>963</v>
      </c>
      <c r="C488" s="6" t="s">
        <v>24</v>
      </c>
      <c r="D488" s="10" t="s">
        <v>964</v>
      </c>
      <c r="E488" s="11" t="s">
        <v>205</v>
      </c>
      <c r="F488" s="28">
        <v>15.381261899875673</v>
      </c>
      <c r="G488" s="53"/>
      <c r="H488" s="30">
        <v>218.4</v>
      </c>
      <c r="I488" s="31">
        <f t="shared" si="12"/>
        <v>0</v>
      </c>
    </row>
    <row r="489" spans="1:9" ht="25.5" x14ac:dyDescent="0.2">
      <c r="A489" s="27" t="s">
        <v>22</v>
      </c>
      <c r="B489" s="9" t="s">
        <v>966</v>
      </c>
      <c r="C489" s="6" t="s">
        <v>24</v>
      </c>
      <c r="D489" s="10" t="s">
        <v>967</v>
      </c>
      <c r="E489" s="11" t="s">
        <v>205</v>
      </c>
      <c r="F489" s="28">
        <v>36.915028559701618</v>
      </c>
      <c r="G489" s="53"/>
      <c r="H489" s="30">
        <v>102</v>
      </c>
      <c r="I489" s="31">
        <f t="shared" si="12"/>
        <v>0</v>
      </c>
    </row>
    <row r="490" spans="1:9" ht="25.5" x14ac:dyDescent="0.2">
      <c r="A490" s="27" t="s">
        <v>22</v>
      </c>
      <c r="B490" s="9" t="s">
        <v>969</v>
      </c>
      <c r="C490" s="6" t="s">
        <v>24</v>
      </c>
      <c r="D490" s="10" t="s">
        <v>970</v>
      </c>
      <c r="E490" s="11" t="s">
        <v>205</v>
      </c>
      <c r="F490" s="28">
        <v>12.305009519900539</v>
      </c>
      <c r="G490" s="53"/>
      <c r="H490" s="30">
        <v>600</v>
      </c>
      <c r="I490" s="31">
        <f t="shared" si="12"/>
        <v>0</v>
      </c>
    </row>
    <row r="491" spans="1:9" ht="12.75" customHeight="1" x14ac:dyDescent="0.2">
      <c r="A491" s="2" t="s">
        <v>20</v>
      </c>
      <c r="B491" s="9" t="s">
        <v>971</v>
      </c>
      <c r="C491" s="6" t="s">
        <v>24</v>
      </c>
      <c r="D491" s="10" t="s">
        <v>972</v>
      </c>
      <c r="E491" s="11" t="s">
        <v>205</v>
      </c>
      <c r="F491" s="28">
        <v>307.62523799751341</v>
      </c>
      <c r="G491" s="56"/>
      <c r="H491" s="44">
        <v>15.839999999999998</v>
      </c>
      <c r="I491" s="31">
        <f t="shared" si="12"/>
        <v>0</v>
      </c>
    </row>
    <row r="492" spans="1:9" x14ac:dyDescent="0.2">
      <c r="A492" s="27" t="s">
        <v>22</v>
      </c>
      <c r="B492" s="9" t="s">
        <v>974</v>
      </c>
      <c r="C492" s="6" t="s">
        <v>24</v>
      </c>
      <c r="D492" s="10" t="s">
        <v>975</v>
      </c>
      <c r="E492" s="11" t="s">
        <v>205</v>
      </c>
      <c r="F492" s="28">
        <v>12.305009519900539</v>
      </c>
      <c r="G492" s="53"/>
      <c r="H492" s="30">
        <v>145.19999999999999</v>
      </c>
      <c r="I492" s="31">
        <f t="shared" si="12"/>
        <v>0</v>
      </c>
    </row>
    <row r="493" spans="1:9" ht="25.5" x14ac:dyDescent="0.2">
      <c r="A493" s="27" t="s">
        <v>22</v>
      </c>
      <c r="B493" s="9" t="s">
        <v>976</v>
      </c>
      <c r="C493" s="6" t="s">
        <v>24</v>
      </c>
      <c r="D493" s="10" t="s">
        <v>977</v>
      </c>
      <c r="E493" s="11" t="s">
        <v>205</v>
      </c>
      <c r="F493" s="28">
        <v>12.305009519900539</v>
      </c>
      <c r="G493" s="53"/>
      <c r="H493" s="30">
        <v>86.399999999999991</v>
      </c>
      <c r="I493" s="31">
        <f t="shared" si="12"/>
        <v>0</v>
      </c>
    </row>
    <row r="494" spans="1:9" ht="25.5" x14ac:dyDescent="0.2">
      <c r="A494" s="27" t="s">
        <v>22</v>
      </c>
      <c r="B494" s="9" t="s">
        <v>979</v>
      </c>
      <c r="C494" s="6" t="s">
        <v>24</v>
      </c>
      <c r="D494" s="10" t="s">
        <v>980</v>
      </c>
      <c r="E494" s="11" t="s">
        <v>94</v>
      </c>
      <c r="F494" s="28">
        <v>5</v>
      </c>
      <c r="G494" s="53"/>
      <c r="H494" s="30">
        <v>820.8</v>
      </c>
      <c r="I494" s="31">
        <f t="shared" si="12"/>
        <v>0</v>
      </c>
    </row>
    <row r="495" spans="1:9" x14ac:dyDescent="0.2">
      <c r="A495" s="27" t="s">
        <v>22</v>
      </c>
      <c r="B495" s="9" t="s">
        <v>981</v>
      </c>
      <c r="C495" s="6" t="s">
        <v>24</v>
      </c>
      <c r="D495" s="10" t="s">
        <v>982</v>
      </c>
      <c r="E495" s="11" t="s">
        <v>205</v>
      </c>
      <c r="F495" s="28">
        <v>49.220038079602155</v>
      </c>
      <c r="G495" s="53"/>
      <c r="H495" s="30">
        <v>27.599999999999998</v>
      </c>
      <c r="I495" s="31">
        <f t="shared" si="12"/>
        <v>0</v>
      </c>
    </row>
    <row r="496" spans="1:9" x14ac:dyDescent="0.2">
      <c r="A496" s="27" t="s">
        <v>22</v>
      </c>
      <c r="B496" s="9" t="s">
        <v>983</v>
      </c>
      <c r="C496" s="6" t="s">
        <v>24</v>
      </c>
      <c r="D496" s="10" t="s">
        <v>984</v>
      </c>
      <c r="E496" s="11" t="s">
        <v>205</v>
      </c>
      <c r="F496" s="28">
        <v>3.0762523799751347</v>
      </c>
      <c r="G496" s="53"/>
      <c r="H496" s="30">
        <v>202.79999999999998</v>
      </c>
      <c r="I496" s="31">
        <f t="shared" si="12"/>
        <v>0</v>
      </c>
    </row>
    <row r="497" spans="1:9" x14ac:dyDescent="0.2">
      <c r="A497" s="27" t="s">
        <v>22</v>
      </c>
      <c r="B497" s="9" t="s">
        <v>985</v>
      </c>
      <c r="C497" s="6" t="s">
        <v>24</v>
      </c>
      <c r="D497" s="10" t="s">
        <v>986</v>
      </c>
      <c r="E497" s="11" t="s">
        <v>205</v>
      </c>
      <c r="F497" s="28">
        <v>9.2287571399254045</v>
      </c>
      <c r="G497" s="53"/>
      <c r="H497" s="30">
        <v>162</v>
      </c>
      <c r="I497" s="31">
        <f t="shared" si="12"/>
        <v>0</v>
      </c>
    </row>
    <row r="498" spans="1:9" x14ac:dyDescent="0.2">
      <c r="A498" s="27" t="s">
        <v>22</v>
      </c>
      <c r="B498" s="9" t="s">
        <v>988</v>
      </c>
      <c r="C498" s="6" t="s">
        <v>24</v>
      </c>
      <c r="D498" s="10" t="s">
        <v>989</v>
      </c>
      <c r="E498" s="11" t="s">
        <v>129</v>
      </c>
      <c r="F498" s="28">
        <v>3.3038950560932947</v>
      </c>
      <c r="G498" s="53"/>
      <c r="H498" s="30">
        <v>406.8</v>
      </c>
      <c r="I498" s="31">
        <f t="shared" si="12"/>
        <v>0</v>
      </c>
    </row>
    <row r="499" spans="1:9" ht="12.75" customHeight="1" x14ac:dyDescent="0.2">
      <c r="A499" s="45" t="s">
        <v>22</v>
      </c>
      <c r="B499" s="35" t="s">
        <v>991</v>
      </c>
      <c r="C499" s="36"/>
      <c r="D499" s="37" t="s">
        <v>992</v>
      </c>
      <c r="E499" s="36"/>
      <c r="F499" s="46">
        <v>0</v>
      </c>
      <c r="G499" s="57"/>
      <c r="H499" s="47"/>
      <c r="I499" s="26">
        <f>SUM(I500:I509)</f>
        <v>0</v>
      </c>
    </row>
    <row r="500" spans="1:9" ht="25.5" x14ac:dyDescent="0.2">
      <c r="A500" s="27" t="s">
        <v>22</v>
      </c>
      <c r="B500" s="9" t="s">
        <v>993</v>
      </c>
      <c r="C500" s="6" t="s">
        <v>24</v>
      </c>
      <c r="D500" s="10" t="s">
        <v>994</v>
      </c>
      <c r="E500" s="11" t="s">
        <v>129</v>
      </c>
      <c r="F500" s="28">
        <v>6.4601299979477824</v>
      </c>
      <c r="G500" s="53"/>
      <c r="H500" s="30">
        <v>151.19999999999999</v>
      </c>
      <c r="I500" s="31">
        <f t="shared" ref="I500:I509" si="13">F500*G500</f>
        <v>0</v>
      </c>
    </row>
    <row r="501" spans="1:9" x14ac:dyDescent="0.2">
      <c r="A501" s="27" t="s">
        <v>22</v>
      </c>
      <c r="B501" s="9" t="s">
        <v>996</v>
      </c>
      <c r="C501" s="6" t="s">
        <v>24</v>
      </c>
      <c r="D501" s="10" t="s">
        <v>997</v>
      </c>
      <c r="E501" s="11" t="s">
        <v>129</v>
      </c>
      <c r="F501" s="28">
        <v>9.2902821875249071</v>
      </c>
      <c r="G501" s="53"/>
      <c r="H501" s="30">
        <v>694.8</v>
      </c>
      <c r="I501" s="31">
        <f t="shared" si="13"/>
        <v>0</v>
      </c>
    </row>
    <row r="502" spans="1:9" ht="12.75" customHeight="1" x14ac:dyDescent="0.2">
      <c r="A502" s="2" t="s">
        <v>20</v>
      </c>
      <c r="B502" s="9" t="s">
        <v>999</v>
      </c>
      <c r="C502" s="6" t="s">
        <v>24</v>
      </c>
      <c r="D502" s="10" t="s">
        <v>1000</v>
      </c>
      <c r="E502" s="11" t="s">
        <v>129</v>
      </c>
      <c r="F502" s="28">
        <v>15.295687085235974</v>
      </c>
      <c r="G502" s="56"/>
      <c r="H502" s="44">
        <v>694.8</v>
      </c>
      <c r="I502" s="31">
        <f t="shared" si="13"/>
        <v>0</v>
      </c>
    </row>
    <row r="503" spans="1:9" x14ac:dyDescent="0.2">
      <c r="A503" s="27" t="s">
        <v>22</v>
      </c>
      <c r="B503" s="9" t="s">
        <v>1001</v>
      </c>
      <c r="C503" s="6" t="s">
        <v>24</v>
      </c>
      <c r="D503" s="10" t="s">
        <v>1002</v>
      </c>
      <c r="E503" s="11" t="s">
        <v>129</v>
      </c>
      <c r="F503" s="28">
        <v>10.975755013878594</v>
      </c>
      <c r="G503" s="53"/>
      <c r="H503" s="30">
        <v>694.8</v>
      </c>
      <c r="I503" s="31">
        <f t="shared" si="13"/>
        <v>0</v>
      </c>
    </row>
    <row r="504" spans="1:9" ht="12.75" customHeight="1" x14ac:dyDescent="0.2">
      <c r="A504" s="2" t="s">
        <v>20</v>
      </c>
      <c r="B504" s="9" t="s">
        <v>1004</v>
      </c>
      <c r="C504" s="6" t="s">
        <v>24</v>
      </c>
      <c r="D504" s="10" t="s">
        <v>1005</v>
      </c>
      <c r="E504" s="11" t="s">
        <v>129</v>
      </c>
      <c r="F504" s="28">
        <v>9.431525902397901</v>
      </c>
      <c r="G504" s="56"/>
      <c r="H504" s="44">
        <v>498</v>
      </c>
      <c r="I504" s="31">
        <f t="shared" si="13"/>
        <v>0</v>
      </c>
    </row>
    <row r="505" spans="1:9" ht="25.5" x14ac:dyDescent="0.2">
      <c r="A505" s="27" t="s">
        <v>22</v>
      </c>
      <c r="B505" s="9" t="s">
        <v>1006</v>
      </c>
      <c r="C505" s="6" t="s">
        <v>24</v>
      </c>
      <c r="D505" s="10" t="s">
        <v>1007</v>
      </c>
      <c r="E505" s="11" t="s">
        <v>129</v>
      </c>
      <c r="F505" s="28">
        <v>15.276139881293181</v>
      </c>
      <c r="G505" s="53"/>
      <c r="H505" s="30">
        <v>909.6</v>
      </c>
      <c r="I505" s="31">
        <f t="shared" si="13"/>
        <v>0</v>
      </c>
    </row>
    <row r="506" spans="1:9" ht="25.5" x14ac:dyDescent="0.2">
      <c r="A506" s="27" t="s">
        <v>22</v>
      </c>
      <c r="B506" s="9" t="s">
        <v>1008</v>
      </c>
      <c r="C506" s="6" t="s">
        <v>24</v>
      </c>
      <c r="D506" s="10" t="s">
        <v>1009</v>
      </c>
      <c r="E506" s="11" t="s">
        <v>129</v>
      </c>
      <c r="F506" s="28">
        <v>15.276139881293181</v>
      </c>
      <c r="G506" s="53"/>
      <c r="H506" s="30">
        <v>909.6</v>
      </c>
      <c r="I506" s="31">
        <f t="shared" si="13"/>
        <v>0</v>
      </c>
    </row>
    <row r="507" spans="1:9" ht="25.5" x14ac:dyDescent="0.2">
      <c r="A507" s="27" t="s">
        <v>22</v>
      </c>
      <c r="B507" s="9" t="s">
        <v>1010</v>
      </c>
      <c r="C507" s="6" t="s">
        <v>24</v>
      </c>
      <c r="D507" s="10" t="s">
        <v>1011</v>
      </c>
      <c r="E507" s="11" t="s">
        <v>129</v>
      </c>
      <c r="F507" s="28">
        <v>15.276139881293181</v>
      </c>
      <c r="G507" s="53"/>
      <c r="H507" s="30">
        <v>909.6</v>
      </c>
      <c r="I507" s="31">
        <f t="shared" si="13"/>
        <v>0</v>
      </c>
    </row>
    <row r="508" spans="1:9" x14ac:dyDescent="0.2">
      <c r="A508" s="27" t="s">
        <v>22</v>
      </c>
      <c r="B508" s="9" t="s">
        <v>1013</v>
      </c>
      <c r="C508" s="6" t="s">
        <v>24</v>
      </c>
      <c r="D508" s="10" t="s">
        <v>1014</v>
      </c>
      <c r="E508" s="11" t="s">
        <v>129</v>
      </c>
      <c r="F508" s="28">
        <v>3.9129930273283713</v>
      </c>
      <c r="G508" s="53"/>
      <c r="H508" s="30">
        <v>301.2</v>
      </c>
      <c r="I508" s="31">
        <f t="shared" si="13"/>
        <v>0</v>
      </c>
    </row>
    <row r="509" spans="1:9" x14ac:dyDescent="0.2">
      <c r="A509" s="27" t="s">
        <v>22</v>
      </c>
      <c r="B509" s="9" t="s">
        <v>1016</v>
      </c>
      <c r="C509" s="6" t="s">
        <v>24</v>
      </c>
      <c r="D509" s="10" t="s">
        <v>1638</v>
      </c>
      <c r="E509" s="11" t="s">
        <v>129</v>
      </c>
      <c r="F509" s="28">
        <v>5.7833544743532528</v>
      </c>
      <c r="G509" s="53"/>
      <c r="H509" s="30">
        <v>141.6</v>
      </c>
      <c r="I509" s="31">
        <f t="shared" si="13"/>
        <v>0</v>
      </c>
    </row>
    <row r="510" spans="1:9" ht="12.75" customHeight="1" x14ac:dyDescent="0.2">
      <c r="A510" s="27" t="s">
        <v>22</v>
      </c>
      <c r="B510" s="35" t="s">
        <v>197</v>
      </c>
      <c r="C510" s="36"/>
      <c r="D510" s="37" t="s">
        <v>1018</v>
      </c>
      <c r="E510" s="36"/>
      <c r="F510" s="46">
        <v>0</v>
      </c>
      <c r="G510" s="57"/>
      <c r="H510" s="47"/>
      <c r="I510" s="26">
        <f>SUM(I511:I512)</f>
        <v>0</v>
      </c>
    </row>
    <row r="511" spans="1:9" x14ac:dyDescent="0.2">
      <c r="A511" s="27" t="s">
        <v>22</v>
      </c>
      <c r="B511" s="9" t="s">
        <v>1019</v>
      </c>
      <c r="C511" s="6" t="s">
        <v>24</v>
      </c>
      <c r="D511" s="10" t="s">
        <v>1020</v>
      </c>
      <c r="E511" s="11" t="s">
        <v>205</v>
      </c>
      <c r="F511" s="28">
        <v>61.525047599502692</v>
      </c>
      <c r="G511" s="53"/>
      <c r="H511" s="30">
        <v>48</v>
      </c>
      <c r="I511" s="31">
        <f>F511*G511</f>
        <v>0</v>
      </c>
    </row>
    <row r="512" spans="1:9" x14ac:dyDescent="0.2">
      <c r="A512" s="27" t="s">
        <v>22</v>
      </c>
      <c r="B512" s="9"/>
      <c r="C512" s="6" t="s">
        <v>24</v>
      </c>
      <c r="D512" s="52" t="s">
        <v>1652</v>
      </c>
      <c r="E512" s="11" t="s">
        <v>205</v>
      </c>
      <c r="F512" s="28">
        <v>500</v>
      </c>
      <c r="G512" s="53"/>
      <c r="H512" s="30">
        <v>550</v>
      </c>
      <c r="I512" s="31">
        <f>F512*G512</f>
        <v>0</v>
      </c>
    </row>
    <row r="513" spans="1:9" ht="12.75" customHeight="1" x14ac:dyDescent="0.2">
      <c r="A513" s="45" t="s">
        <v>22</v>
      </c>
      <c r="B513" s="35" t="s">
        <v>200</v>
      </c>
      <c r="C513" s="36"/>
      <c r="D513" s="37" t="s">
        <v>1022</v>
      </c>
      <c r="E513" s="36"/>
      <c r="F513" s="46">
        <v>0</v>
      </c>
      <c r="G513" s="57"/>
      <c r="H513" s="47"/>
      <c r="I513" s="26">
        <f>SUM(I514:I525)</f>
        <v>0</v>
      </c>
    </row>
    <row r="514" spans="1:9" x14ac:dyDescent="0.2">
      <c r="A514" s="27" t="s">
        <v>22</v>
      </c>
      <c r="B514" s="9" t="s">
        <v>1023</v>
      </c>
      <c r="C514" s="6" t="s">
        <v>24</v>
      </c>
      <c r="D514" s="10" t="s">
        <v>1024</v>
      </c>
      <c r="E514" s="11" t="s">
        <v>205</v>
      </c>
      <c r="F514" s="28">
        <v>922.87571399254045</v>
      </c>
      <c r="G514" s="53"/>
      <c r="H514" s="30">
        <v>38.4</v>
      </c>
      <c r="I514" s="31">
        <f t="shared" ref="I514:I524" si="14">F514*G514</f>
        <v>0</v>
      </c>
    </row>
    <row r="515" spans="1:9" x14ac:dyDescent="0.2">
      <c r="A515" s="27" t="s">
        <v>22</v>
      </c>
      <c r="B515" s="9" t="s">
        <v>1026</v>
      </c>
      <c r="C515" s="6" t="s">
        <v>24</v>
      </c>
      <c r="D515" s="10" t="s">
        <v>1027</v>
      </c>
      <c r="E515" s="11" t="s">
        <v>205</v>
      </c>
      <c r="F515" s="28">
        <v>27.686271419776212</v>
      </c>
      <c r="G515" s="53"/>
      <c r="H515" s="30">
        <v>48</v>
      </c>
      <c r="I515" s="31">
        <f t="shared" si="14"/>
        <v>0</v>
      </c>
    </row>
    <row r="516" spans="1:9" x14ac:dyDescent="0.2">
      <c r="A516" s="27" t="s">
        <v>22</v>
      </c>
      <c r="B516" s="9" t="s">
        <v>1029</v>
      </c>
      <c r="C516" s="6" t="s">
        <v>24</v>
      </c>
      <c r="D516" s="10" t="s">
        <v>1030</v>
      </c>
      <c r="E516" s="11" t="s">
        <v>205</v>
      </c>
      <c r="F516" s="28">
        <v>922.87571399254045</v>
      </c>
      <c r="G516" s="53"/>
      <c r="H516" s="30">
        <v>5.28</v>
      </c>
      <c r="I516" s="31">
        <f t="shared" si="14"/>
        <v>0</v>
      </c>
    </row>
    <row r="517" spans="1:9" x14ac:dyDescent="0.2">
      <c r="A517" s="27" t="s">
        <v>22</v>
      </c>
      <c r="B517" s="9" t="s">
        <v>1032</v>
      </c>
      <c r="C517" s="6" t="s">
        <v>24</v>
      </c>
      <c r="D517" s="10" t="s">
        <v>1033</v>
      </c>
      <c r="E517" s="11" t="s">
        <v>94</v>
      </c>
      <c r="F517" s="28">
        <v>7</v>
      </c>
      <c r="G517" s="53"/>
      <c r="H517" s="30">
        <v>258</v>
      </c>
      <c r="I517" s="31">
        <f t="shared" si="14"/>
        <v>0</v>
      </c>
    </row>
    <row r="518" spans="1:9" ht="12.75" customHeight="1" x14ac:dyDescent="0.2">
      <c r="A518" s="2" t="s">
        <v>20</v>
      </c>
      <c r="B518" s="9" t="s">
        <v>1035</v>
      </c>
      <c r="C518" s="6" t="s">
        <v>24</v>
      </c>
      <c r="D518" s="10" t="s">
        <v>1036</v>
      </c>
      <c r="E518" s="11" t="s">
        <v>94</v>
      </c>
      <c r="F518" s="28">
        <v>6</v>
      </c>
      <c r="G518" s="56"/>
      <c r="H518" s="44">
        <v>152.4</v>
      </c>
      <c r="I518" s="31">
        <f t="shared" si="14"/>
        <v>0</v>
      </c>
    </row>
    <row r="519" spans="1:9" x14ac:dyDescent="0.2">
      <c r="A519" s="27" t="s">
        <v>22</v>
      </c>
      <c r="B519" s="9" t="s">
        <v>1038</v>
      </c>
      <c r="C519" s="6" t="s">
        <v>24</v>
      </c>
      <c r="D519" s="10" t="s">
        <v>1039</v>
      </c>
      <c r="E519" s="11" t="s">
        <v>94</v>
      </c>
      <c r="F519" s="28">
        <v>5</v>
      </c>
      <c r="G519" s="53"/>
      <c r="H519" s="30">
        <v>225.6</v>
      </c>
      <c r="I519" s="31">
        <f t="shared" si="14"/>
        <v>0</v>
      </c>
    </row>
    <row r="520" spans="1:9" x14ac:dyDescent="0.2">
      <c r="A520" s="27" t="s">
        <v>22</v>
      </c>
      <c r="B520" s="9" t="s">
        <v>1040</v>
      </c>
      <c r="C520" s="6" t="s">
        <v>24</v>
      </c>
      <c r="D520" s="10" t="s">
        <v>1041</v>
      </c>
      <c r="E520" s="11" t="s">
        <v>94</v>
      </c>
      <c r="F520" s="28">
        <v>4</v>
      </c>
      <c r="G520" s="53"/>
      <c r="H520" s="30">
        <v>43.199999999999996</v>
      </c>
      <c r="I520" s="31">
        <f t="shared" si="14"/>
        <v>0</v>
      </c>
    </row>
    <row r="521" spans="1:9" ht="25.5" x14ac:dyDescent="0.2">
      <c r="A521" s="27" t="s">
        <v>22</v>
      </c>
      <c r="B521" s="9" t="s">
        <v>1042</v>
      </c>
      <c r="C521" s="6" t="s">
        <v>24</v>
      </c>
      <c r="D521" s="10" t="s">
        <v>1043</v>
      </c>
      <c r="E521" s="11" t="s">
        <v>94</v>
      </c>
      <c r="F521" s="28">
        <v>5</v>
      </c>
      <c r="G521" s="53"/>
      <c r="H521" s="30">
        <v>261.59999999999997</v>
      </c>
      <c r="I521" s="31">
        <f t="shared" si="14"/>
        <v>0</v>
      </c>
    </row>
    <row r="522" spans="1:9" x14ac:dyDescent="0.2">
      <c r="A522" s="27" t="s">
        <v>22</v>
      </c>
      <c r="B522" s="9" t="s">
        <v>1044</v>
      </c>
      <c r="C522" s="6" t="s">
        <v>24</v>
      </c>
      <c r="D522" s="10" t="s">
        <v>1045</v>
      </c>
      <c r="E522" s="11" t="s">
        <v>94</v>
      </c>
      <c r="F522" s="28">
        <v>3</v>
      </c>
      <c r="G522" s="53"/>
      <c r="H522" s="30">
        <v>454.8</v>
      </c>
      <c r="I522" s="31">
        <f t="shared" si="14"/>
        <v>0</v>
      </c>
    </row>
    <row r="523" spans="1:9" ht="12.75" customHeight="1" x14ac:dyDescent="0.2">
      <c r="A523" s="2" t="s">
        <v>20</v>
      </c>
      <c r="B523" s="9" t="s">
        <v>1046</v>
      </c>
      <c r="C523" s="6" t="s">
        <v>24</v>
      </c>
      <c r="D523" s="10" t="s">
        <v>1047</v>
      </c>
      <c r="E523" s="11" t="s">
        <v>94</v>
      </c>
      <c r="F523" s="28">
        <v>2</v>
      </c>
      <c r="G523" s="56"/>
      <c r="H523" s="44">
        <v>14040</v>
      </c>
      <c r="I523" s="31">
        <f t="shared" si="14"/>
        <v>0</v>
      </c>
    </row>
    <row r="524" spans="1:9" ht="25.5" x14ac:dyDescent="0.2">
      <c r="A524" s="27" t="s">
        <v>22</v>
      </c>
      <c r="B524" s="9" t="s">
        <v>1048</v>
      </c>
      <c r="C524" s="6" t="s">
        <v>24</v>
      </c>
      <c r="D524" s="10" t="s">
        <v>1049</v>
      </c>
      <c r="E524" s="11" t="s">
        <v>94</v>
      </c>
      <c r="F524" s="28">
        <v>3</v>
      </c>
      <c r="G524" s="53"/>
      <c r="H524" s="30">
        <v>1872</v>
      </c>
      <c r="I524" s="31">
        <f t="shared" si="14"/>
        <v>0</v>
      </c>
    </row>
    <row r="525" spans="1:9" x14ac:dyDescent="0.2">
      <c r="A525" s="27" t="s">
        <v>22</v>
      </c>
      <c r="B525" s="9" t="s">
        <v>1050</v>
      </c>
      <c r="C525" s="6" t="s">
        <v>24</v>
      </c>
      <c r="D525" s="10" t="s">
        <v>1051</v>
      </c>
      <c r="E525" s="11" t="s">
        <v>94</v>
      </c>
      <c r="F525" s="28">
        <v>3</v>
      </c>
      <c r="G525" s="53"/>
      <c r="H525" s="30">
        <v>19080</v>
      </c>
      <c r="I525" s="31">
        <f>F525*G525</f>
        <v>0</v>
      </c>
    </row>
    <row r="526" spans="1:9" ht="12.75" customHeight="1" x14ac:dyDescent="0.2">
      <c r="A526" s="45" t="s">
        <v>22</v>
      </c>
      <c r="B526" s="35" t="s">
        <v>1052</v>
      </c>
      <c r="C526" s="36"/>
      <c r="D526" s="37" t="s">
        <v>1053</v>
      </c>
      <c r="E526" s="36"/>
      <c r="F526" s="46">
        <v>0</v>
      </c>
      <c r="G526" s="57"/>
      <c r="H526" s="47"/>
      <c r="I526" s="26">
        <f>SUM(I527:I530)</f>
        <v>0</v>
      </c>
    </row>
    <row r="527" spans="1:9" ht="25.5" x14ac:dyDescent="0.2">
      <c r="A527" s="27" t="s">
        <v>22</v>
      </c>
      <c r="B527" s="9" t="s">
        <v>1054</v>
      </c>
      <c r="C527" s="6" t="s">
        <v>24</v>
      </c>
      <c r="D527" s="10" t="s">
        <v>1055</v>
      </c>
      <c r="E527" s="11" t="s">
        <v>129</v>
      </c>
      <c r="F527" s="28">
        <v>13.272551477156838</v>
      </c>
      <c r="G527" s="53"/>
      <c r="H527" s="30">
        <v>958.8</v>
      </c>
      <c r="I527" s="31">
        <f t="shared" ref="I527:I530" si="15">F527*G527</f>
        <v>0</v>
      </c>
    </row>
    <row r="528" spans="1:9" ht="25.5" x14ac:dyDescent="0.2">
      <c r="A528" s="27" t="s">
        <v>22</v>
      </c>
      <c r="B528" s="9" t="s">
        <v>1057</v>
      </c>
      <c r="C528" s="6" t="s">
        <v>24</v>
      </c>
      <c r="D528" s="10" t="s">
        <v>1058</v>
      </c>
      <c r="E528" s="11" t="s">
        <v>129</v>
      </c>
      <c r="F528" s="28">
        <v>7.4752932833395773</v>
      </c>
      <c r="G528" s="53"/>
      <c r="H528" s="30">
        <v>867.6</v>
      </c>
      <c r="I528" s="31">
        <f t="shared" si="15"/>
        <v>0</v>
      </c>
    </row>
    <row r="529" spans="1:9" x14ac:dyDescent="0.2">
      <c r="A529" s="27" t="s">
        <v>22</v>
      </c>
      <c r="B529" s="9" t="s">
        <v>1059</v>
      </c>
      <c r="C529" s="6" t="s">
        <v>24</v>
      </c>
      <c r="D529" s="10" t="s">
        <v>1060</v>
      </c>
      <c r="E529" s="11" t="s">
        <v>129</v>
      </c>
      <c r="F529" s="28">
        <v>3.9991280939676748</v>
      </c>
      <c r="G529" s="53"/>
      <c r="H529" s="30">
        <v>475.2</v>
      </c>
      <c r="I529" s="31">
        <f t="shared" si="15"/>
        <v>0</v>
      </c>
    </row>
    <row r="530" spans="1:9" x14ac:dyDescent="0.2">
      <c r="A530" s="27" t="s">
        <v>22</v>
      </c>
      <c r="B530" s="9" t="s">
        <v>1061</v>
      </c>
      <c r="C530" s="6" t="s">
        <v>24</v>
      </c>
      <c r="D530" s="10" t="s">
        <v>1062</v>
      </c>
      <c r="E530" s="11" t="s">
        <v>129</v>
      </c>
      <c r="F530" s="28">
        <v>3.9991280939676748</v>
      </c>
      <c r="G530" s="53"/>
      <c r="H530" s="30">
        <v>550.79999999999995</v>
      </c>
      <c r="I530" s="31">
        <f t="shared" si="15"/>
        <v>0</v>
      </c>
    </row>
    <row r="531" spans="1:9" ht="12.75" customHeight="1" x14ac:dyDescent="0.2">
      <c r="A531" s="45" t="s">
        <v>22</v>
      </c>
      <c r="B531" s="35" t="s">
        <v>38</v>
      </c>
      <c r="C531" s="36"/>
      <c r="D531" s="37" t="s">
        <v>1063</v>
      </c>
      <c r="E531" s="36"/>
      <c r="F531" s="46">
        <v>0</v>
      </c>
      <c r="G531" s="57"/>
      <c r="H531" s="47"/>
      <c r="I531" s="26">
        <f>SUM(I532:I563)</f>
        <v>0</v>
      </c>
    </row>
    <row r="532" spans="1:9" ht="25.5" x14ac:dyDescent="0.2">
      <c r="A532" s="27" t="s">
        <v>22</v>
      </c>
      <c r="B532" s="9" t="s">
        <v>1064</v>
      </c>
      <c r="C532" s="6" t="s">
        <v>24</v>
      </c>
      <c r="D532" s="10" t="s">
        <v>1065</v>
      </c>
      <c r="E532" s="11" t="s">
        <v>205</v>
      </c>
      <c r="F532" s="28">
        <v>0.30762523799751346</v>
      </c>
      <c r="G532" s="53"/>
      <c r="H532" s="30">
        <v>351.59999999999997</v>
      </c>
      <c r="I532" s="31">
        <f t="shared" ref="I532:I563" si="16">F532*G532</f>
        <v>0</v>
      </c>
    </row>
    <row r="533" spans="1:9" ht="25.5" x14ac:dyDescent="0.2">
      <c r="A533" s="27" t="s">
        <v>22</v>
      </c>
      <c r="B533" s="9" t="s">
        <v>1067</v>
      </c>
      <c r="C533" s="6" t="s">
        <v>24</v>
      </c>
      <c r="D533" s="10" t="s">
        <v>1068</v>
      </c>
      <c r="E533" s="11" t="s">
        <v>205</v>
      </c>
      <c r="F533" s="28">
        <v>1.2920259995895564</v>
      </c>
      <c r="G533" s="53"/>
      <c r="H533" s="30">
        <v>464.4</v>
      </c>
      <c r="I533" s="31">
        <f t="shared" si="16"/>
        <v>0</v>
      </c>
    </row>
    <row r="534" spans="1:9" ht="25.5" x14ac:dyDescent="0.2">
      <c r="A534" s="27" t="s">
        <v>22</v>
      </c>
      <c r="B534" s="9" t="s">
        <v>1069</v>
      </c>
      <c r="C534" s="6" t="s">
        <v>24</v>
      </c>
      <c r="D534" s="10" t="s">
        <v>1070</v>
      </c>
      <c r="E534" s="11" t="s">
        <v>205</v>
      </c>
      <c r="F534" s="28">
        <v>11.317831082877481</v>
      </c>
      <c r="G534" s="53"/>
      <c r="H534" s="30">
        <v>609.6</v>
      </c>
      <c r="I534" s="31">
        <f t="shared" si="16"/>
        <v>0</v>
      </c>
    </row>
    <row r="535" spans="1:9" ht="25.5" x14ac:dyDescent="0.2">
      <c r="A535" s="27" t="s">
        <v>22</v>
      </c>
      <c r="B535" s="9" t="s">
        <v>1071</v>
      </c>
      <c r="C535" s="6" t="s">
        <v>24</v>
      </c>
      <c r="D535" s="10" t="s">
        <v>1072</v>
      </c>
      <c r="E535" s="11" t="s">
        <v>205</v>
      </c>
      <c r="F535" s="28">
        <v>1.1382133805907999</v>
      </c>
      <c r="G535" s="53"/>
      <c r="H535" s="30">
        <v>992.4</v>
      </c>
      <c r="I535" s="31">
        <f t="shared" si="16"/>
        <v>0</v>
      </c>
    </row>
    <row r="536" spans="1:9" x14ac:dyDescent="0.2">
      <c r="A536" s="27" t="s">
        <v>22</v>
      </c>
      <c r="B536" s="9" t="s">
        <v>1073</v>
      </c>
      <c r="C536" s="6" t="s">
        <v>24</v>
      </c>
      <c r="D536" s="10" t="s">
        <v>1639</v>
      </c>
      <c r="E536" s="11" t="s">
        <v>205</v>
      </c>
      <c r="F536" s="28">
        <v>2.2333592278619476</v>
      </c>
      <c r="G536" s="53"/>
      <c r="H536" s="30">
        <v>320.39999999999998</v>
      </c>
      <c r="I536" s="31">
        <f t="shared" si="16"/>
        <v>0</v>
      </c>
    </row>
    <row r="537" spans="1:9" ht="25.5" x14ac:dyDescent="0.2">
      <c r="A537" s="27" t="s">
        <v>22</v>
      </c>
      <c r="B537" s="9" t="s">
        <v>1076</v>
      </c>
      <c r="C537" s="6" t="s">
        <v>24</v>
      </c>
      <c r="D537" s="10" t="s">
        <v>1077</v>
      </c>
      <c r="E537" s="11" t="s">
        <v>205</v>
      </c>
      <c r="F537" s="28">
        <v>21.970594497782415</v>
      </c>
      <c r="G537" s="53"/>
      <c r="H537" s="30">
        <v>344.4</v>
      </c>
      <c r="I537" s="31">
        <f t="shared" si="16"/>
        <v>0</v>
      </c>
    </row>
    <row r="538" spans="1:9" x14ac:dyDescent="0.2">
      <c r="A538" s="27" t="s">
        <v>22</v>
      </c>
      <c r="B538" s="9" t="s">
        <v>1078</v>
      </c>
      <c r="C538" s="6" t="s">
        <v>24</v>
      </c>
      <c r="D538" s="10" t="s">
        <v>1079</v>
      </c>
      <c r="E538" s="11" t="s">
        <v>205</v>
      </c>
      <c r="F538" s="28">
        <v>14.953611016237087</v>
      </c>
      <c r="G538" s="53"/>
      <c r="H538" s="30">
        <v>364.8</v>
      </c>
      <c r="I538" s="31">
        <f t="shared" si="16"/>
        <v>0</v>
      </c>
    </row>
    <row r="539" spans="1:9" x14ac:dyDescent="0.2">
      <c r="A539" s="27" t="s">
        <v>22</v>
      </c>
      <c r="B539" s="9" t="s">
        <v>1081</v>
      </c>
      <c r="C539" s="6" t="s">
        <v>24</v>
      </c>
      <c r="D539" s="10" t="s">
        <v>1082</v>
      </c>
      <c r="E539" s="11" t="s">
        <v>205</v>
      </c>
      <c r="F539" s="28">
        <v>11.034396625706973</v>
      </c>
      <c r="G539" s="53"/>
      <c r="H539" s="30">
        <v>486</v>
      </c>
      <c r="I539" s="31">
        <f t="shared" si="16"/>
        <v>0</v>
      </c>
    </row>
    <row r="540" spans="1:9" x14ac:dyDescent="0.2">
      <c r="A540" s="27" t="s">
        <v>22</v>
      </c>
      <c r="B540" s="9" t="s">
        <v>1083</v>
      </c>
      <c r="C540" s="6" t="s">
        <v>24</v>
      </c>
      <c r="D540" s="10" t="s">
        <v>1084</v>
      </c>
      <c r="E540" s="11" t="s">
        <v>94</v>
      </c>
      <c r="F540" s="28">
        <v>1</v>
      </c>
      <c r="G540" s="53"/>
      <c r="H540" s="30">
        <v>11112</v>
      </c>
      <c r="I540" s="31">
        <f t="shared" si="16"/>
        <v>0</v>
      </c>
    </row>
    <row r="541" spans="1:9" x14ac:dyDescent="0.2">
      <c r="A541" s="27" t="s">
        <v>22</v>
      </c>
      <c r="B541" s="9" t="s">
        <v>1083</v>
      </c>
      <c r="C541" s="6" t="s">
        <v>89</v>
      </c>
      <c r="D541" s="10" t="s">
        <v>1086</v>
      </c>
      <c r="E541" s="11" t="s">
        <v>94</v>
      </c>
      <c r="F541" s="28">
        <v>1</v>
      </c>
      <c r="G541" s="53"/>
      <c r="H541" s="30">
        <v>11112</v>
      </c>
      <c r="I541" s="31">
        <f t="shared" si="16"/>
        <v>0</v>
      </c>
    </row>
    <row r="542" spans="1:9" x14ac:dyDescent="0.2">
      <c r="A542" s="27" t="s">
        <v>22</v>
      </c>
      <c r="B542" s="9" t="s">
        <v>1087</v>
      </c>
      <c r="C542" s="6" t="s">
        <v>24</v>
      </c>
      <c r="D542" s="10" t="s">
        <v>1088</v>
      </c>
      <c r="E542" s="11" t="s">
        <v>94</v>
      </c>
      <c r="F542" s="28">
        <v>1</v>
      </c>
      <c r="G542" s="53"/>
      <c r="H542" s="30">
        <v>6240</v>
      </c>
      <c r="I542" s="31">
        <f t="shared" si="16"/>
        <v>0</v>
      </c>
    </row>
    <row r="543" spans="1:9" x14ac:dyDescent="0.2">
      <c r="A543" s="27" t="s">
        <v>22</v>
      </c>
      <c r="B543" s="9" t="s">
        <v>1090</v>
      </c>
      <c r="C543" s="6" t="s">
        <v>24</v>
      </c>
      <c r="D543" s="10" t="s">
        <v>1091</v>
      </c>
      <c r="E543" s="11" t="s">
        <v>94</v>
      </c>
      <c r="F543" s="28">
        <v>1</v>
      </c>
      <c r="G543" s="53"/>
      <c r="H543" s="30">
        <v>12240</v>
      </c>
      <c r="I543" s="31">
        <f t="shared" si="16"/>
        <v>0</v>
      </c>
    </row>
    <row r="544" spans="1:9" ht="25.5" x14ac:dyDescent="0.2">
      <c r="A544" s="27" t="s">
        <v>22</v>
      </c>
      <c r="B544" s="9" t="s">
        <v>1093</v>
      </c>
      <c r="C544" s="6" t="s">
        <v>24</v>
      </c>
      <c r="D544" s="10" t="s">
        <v>1094</v>
      </c>
      <c r="E544" s="11" t="s">
        <v>94</v>
      </c>
      <c r="F544" s="28">
        <v>16</v>
      </c>
      <c r="G544" s="53"/>
      <c r="H544" s="30">
        <v>12240</v>
      </c>
      <c r="I544" s="31">
        <f t="shared" si="16"/>
        <v>0</v>
      </c>
    </row>
    <row r="545" spans="1:9" ht="25.5" x14ac:dyDescent="0.2">
      <c r="A545" s="13" t="s">
        <v>27</v>
      </c>
      <c r="B545" s="9" t="s">
        <v>1096</v>
      </c>
      <c r="C545" s="6" t="s">
        <v>24</v>
      </c>
      <c r="D545" s="10" t="s">
        <v>1097</v>
      </c>
      <c r="E545" s="11" t="s">
        <v>94</v>
      </c>
      <c r="F545" s="28">
        <v>8</v>
      </c>
      <c r="G545" s="53"/>
      <c r="H545" s="30">
        <v>21960</v>
      </c>
      <c r="I545" s="31">
        <f t="shared" si="16"/>
        <v>0</v>
      </c>
    </row>
    <row r="546" spans="1:9" x14ac:dyDescent="0.2">
      <c r="A546" s="27" t="s">
        <v>22</v>
      </c>
      <c r="B546" s="9" t="s">
        <v>1098</v>
      </c>
      <c r="C546" s="6" t="s">
        <v>24</v>
      </c>
      <c r="D546" s="10" t="s">
        <v>1099</v>
      </c>
      <c r="E546" s="11" t="s">
        <v>94</v>
      </c>
      <c r="F546" s="28">
        <v>6</v>
      </c>
      <c r="G546" s="53"/>
      <c r="H546" s="30">
        <v>17640</v>
      </c>
      <c r="I546" s="31">
        <f t="shared" si="16"/>
        <v>0</v>
      </c>
    </row>
    <row r="547" spans="1:9" ht="25.5" x14ac:dyDescent="0.2">
      <c r="A547" s="13" t="s">
        <v>27</v>
      </c>
      <c r="B547" s="9" t="s">
        <v>1101</v>
      </c>
      <c r="C547" s="6" t="s">
        <v>89</v>
      </c>
      <c r="D547" s="10" t="s">
        <v>1102</v>
      </c>
      <c r="E547" s="11" t="s">
        <v>1103</v>
      </c>
      <c r="F547" s="28">
        <v>2</v>
      </c>
      <c r="G547" s="53"/>
      <c r="H547" s="30">
        <v>23317.632000000001</v>
      </c>
      <c r="I547" s="31">
        <f t="shared" si="16"/>
        <v>0</v>
      </c>
    </row>
    <row r="548" spans="1:9" ht="25.5" x14ac:dyDescent="0.2">
      <c r="A548" s="27" t="s">
        <v>22</v>
      </c>
      <c r="B548" s="9" t="s">
        <v>1104</v>
      </c>
      <c r="C548" s="6" t="s">
        <v>24</v>
      </c>
      <c r="D548" s="10" t="s">
        <v>1105</v>
      </c>
      <c r="E548" s="11" t="s">
        <v>94</v>
      </c>
      <c r="F548" s="28">
        <v>1</v>
      </c>
      <c r="G548" s="53"/>
      <c r="H548" s="30">
        <v>18840</v>
      </c>
      <c r="I548" s="31">
        <f t="shared" si="16"/>
        <v>0</v>
      </c>
    </row>
    <row r="549" spans="1:9" x14ac:dyDescent="0.2">
      <c r="A549" s="27" t="s">
        <v>22</v>
      </c>
      <c r="B549" s="9" t="s">
        <v>1107</v>
      </c>
      <c r="C549" s="6" t="s">
        <v>24</v>
      </c>
      <c r="D549" s="10" t="s">
        <v>1108</v>
      </c>
      <c r="E549" s="11" t="s">
        <v>94</v>
      </c>
      <c r="F549" s="28">
        <v>15</v>
      </c>
      <c r="G549" s="53"/>
      <c r="H549" s="30">
        <v>5628</v>
      </c>
      <c r="I549" s="31">
        <f t="shared" si="16"/>
        <v>0</v>
      </c>
    </row>
    <row r="550" spans="1:9" x14ac:dyDescent="0.2">
      <c r="A550" s="27" t="s">
        <v>22</v>
      </c>
      <c r="B550" s="9" t="s">
        <v>1110</v>
      </c>
      <c r="C550" s="6" t="s">
        <v>24</v>
      </c>
      <c r="D550" s="10" t="s">
        <v>1111</v>
      </c>
      <c r="E550" s="11" t="s">
        <v>94</v>
      </c>
      <c r="F550" s="28">
        <v>16</v>
      </c>
      <c r="G550" s="53"/>
      <c r="H550" s="30">
        <v>7968</v>
      </c>
      <c r="I550" s="31">
        <f t="shared" si="16"/>
        <v>0</v>
      </c>
    </row>
    <row r="551" spans="1:9" x14ac:dyDescent="0.2">
      <c r="A551" s="27" t="s">
        <v>22</v>
      </c>
      <c r="B551" s="9" t="s">
        <v>1112</v>
      </c>
      <c r="C551" s="6" t="s">
        <v>24</v>
      </c>
      <c r="D551" s="10" t="s">
        <v>1113</v>
      </c>
      <c r="E551" s="11" t="s">
        <v>94</v>
      </c>
      <c r="F551" s="28">
        <v>23</v>
      </c>
      <c r="G551" s="53"/>
      <c r="H551" s="30">
        <v>2448</v>
      </c>
      <c r="I551" s="31">
        <f t="shared" si="16"/>
        <v>0</v>
      </c>
    </row>
    <row r="552" spans="1:9" x14ac:dyDescent="0.2">
      <c r="A552" s="27" t="s">
        <v>22</v>
      </c>
      <c r="B552" s="9" t="s">
        <v>1112</v>
      </c>
      <c r="C552" s="6" t="s">
        <v>1115</v>
      </c>
      <c r="D552" s="10" t="s">
        <v>1116</v>
      </c>
      <c r="E552" s="11" t="s">
        <v>94</v>
      </c>
      <c r="F552" s="28">
        <v>17</v>
      </c>
      <c r="G552" s="53"/>
      <c r="H552" s="30">
        <v>12000</v>
      </c>
      <c r="I552" s="31">
        <f t="shared" si="16"/>
        <v>0</v>
      </c>
    </row>
    <row r="553" spans="1:9" ht="25.5" customHeight="1" x14ac:dyDescent="0.2">
      <c r="A553" s="27" t="s">
        <v>22</v>
      </c>
      <c r="D553" s="14" t="s">
        <v>1117</v>
      </c>
      <c r="F553" s="28">
        <v>0</v>
      </c>
      <c r="G553" s="53"/>
      <c r="H553" s="30">
        <v>0</v>
      </c>
      <c r="I553" s="31">
        <f t="shared" si="16"/>
        <v>0</v>
      </c>
    </row>
    <row r="554" spans="1:9" x14ac:dyDescent="0.2">
      <c r="A554" s="27" t="s">
        <v>22</v>
      </c>
      <c r="B554" s="9" t="s">
        <v>1112</v>
      </c>
      <c r="C554" s="6" t="s">
        <v>1119</v>
      </c>
      <c r="D554" s="10" t="s">
        <v>1116</v>
      </c>
      <c r="E554" s="11" t="s">
        <v>94</v>
      </c>
      <c r="F554" s="28">
        <v>8</v>
      </c>
      <c r="G554" s="53"/>
      <c r="H554" s="30">
        <v>19200</v>
      </c>
      <c r="I554" s="31">
        <f t="shared" si="16"/>
        <v>0</v>
      </c>
    </row>
    <row r="555" spans="1:9" ht="25.5" customHeight="1" x14ac:dyDescent="0.2">
      <c r="A555" s="27" t="s">
        <v>22</v>
      </c>
      <c r="D555" s="14" t="s">
        <v>1120</v>
      </c>
      <c r="F555" s="28">
        <v>0</v>
      </c>
      <c r="G555" s="53"/>
      <c r="H555" s="30">
        <v>0</v>
      </c>
      <c r="I555" s="31">
        <f t="shared" si="16"/>
        <v>0</v>
      </c>
    </row>
    <row r="556" spans="1:9" ht="12.75" customHeight="1" x14ac:dyDescent="0.2">
      <c r="A556" s="2" t="s">
        <v>20</v>
      </c>
      <c r="B556" s="9" t="s">
        <v>1121</v>
      </c>
      <c r="C556" s="6" t="s">
        <v>24</v>
      </c>
      <c r="D556" s="10" t="s">
        <v>1122</v>
      </c>
      <c r="E556" s="11" t="s">
        <v>94</v>
      </c>
      <c r="F556" s="28">
        <v>31</v>
      </c>
      <c r="G556" s="56"/>
      <c r="H556" s="44">
        <v>2448</v>
      </c>
      <c r="I556" s="31">
        <f t="shared" si="16"/>
        <v>0</v>
      </c>
    </row>
    <row r="557" spans="1:9" x14ac:dyDescent="0.2">
      <c r="A557" s="27" t="s">
        <v>22</v>
      </c>
      <c r="B557" s="9" t="s">
        <v>1123</v>
      </c>
      <c r="C557" s="6" t="s">
        <v>24</v>
      </c>
      <c r="D557" s="10" t="s">
        <v>1124</v>
      </c>
      <c r="E557" s="11" t="s">
        <v>94</v>
      </c>
      <c r="F557" s="28">
        <v>36</v>
      </c>
      <c r="G557" s="53"/>
      <c r="H557" s="30">
        <v>1224</v>
      </c>
      <c r="I557" s="31">
        <f t="shared" si="16"/>
        <v>0</v>
      </c>
    </row>
    <row r="558" spans="1:9" ht="25.5" x14ac:dyDescent="0.2">
      <c r="A558" s="27" t="s">
        <v>22</v>
      </c>
      <c r="B558" s="9" t="s">
        <v>1125</v>
      </c>
      <c r="C558" s="6" t="s">
        <v>24</v>
      </c>
      <c r="D558" s="10" t="s">
        <v>1126</v>
      </c>
      <c r="E558" s="11" t="s">
        <v>26</v>
      </c>
      <c r="F558" s="28">
        <v>3.5807577702910569</v>
      </c>
      <c r="G558" s="53"/>
      <c r="H558" s="30">
        <v>3516</v>
      </c>
      <c r="I558" s="31">
        <f t="shared" si="16"/>
        <v>0</v>
      </c>
    </row>
    <row r="559" spans="1:9" ht="25.5" x14ac:dyDescent="0.2">
      <c r="A559" s="27" t="s">
        <v>22</v>
      </c>
      <c r="B559" s="9" t="s">
        <v>1127</v>
      </c>
      <c r="C559" s="6" t="s">
        <v>24</v>
      </c>
      <c r="D559" s="10" t="s">
        <v>1128</v>
      </c>
      <c r="E559" s="11" t="s">
        <v>26</v>
      </c>
      <c r="F559" s="28">
        <v>1.1566708948706508</v>
      </c>
      <c r="G559" s="53"/>
      <c r="H559" s="30">
        <v>3960</v>
      </c>
      <c r="I559" s="31">
        <f t="shared" si="16"/>
        <v>0</v>
      </c>
    </row>
    <row r="560" spans="1:9" ht="25.5" x14ac:dyDescent="0.2">
      <c r="A560" s="27" t="s">
        <v>22</v>
      </c>
      <c r="B560" s="9" t="s">
        <v>1129</v>
      </c>
      <c r="C560" s="6" t="s">
        <v>24</v>
      </c>
      <c r="D560" s="10" t="s">
        <v>1130</v>
      </c>
      <c r="E560" s="11" t="s">
        <v>26</v>
      </c>
      <c r="F560" s="28">
        <v>11.034396625706973</v>
      </c>
      <c r="G560" s="53"/>
      <c r="H560" s="30">
        <v>5508</v>
      </c>
      <c r="I560" s="31">
        <f t="shared" si="16"/>
        <v>0</v>
      </c>
    </row>
    <row r="561" spans="1:9" x14ac:dyDescent="0.2">
      <c r="A561" s="27" t="s">
        <v>22</v>
      </c>
      <c r="B561" s="9" t="s">
        <v>1131</v>
      </c>
      <c r="C561" s="6" t="s">
        <v>24</v>
      </c>
      <c r="D561" s="10" t="s">
        <v>1132</v>
      </c>
      <c r="E561" s="11" t="s">
        <v>205</v>
      </c>
      <c r="F561" s="28">
        <v>1.6611762851865728</v>
      </c>
      <c r="G561" s="53"/>
      <c r="H561" s="30">
        <v>150</v>
      </c>
      <c r="I561" s="31">
        <f t="shared" si="16"/>
        <v>0</v>
      </c>
    </row>
    <row r="562" spans="1:9" x14ac:dyDescent="0.2">
      <c r="A562" s="27" t="s">
        <v>22</v>
      </c>
      <c r="B562" s="9" t="s">
        <v>1134</v>
      </c>
      <c r="C562" s="6" t="s">
        <v>24</v>
      </c>
      <c r="D562" s="10" t="s">
        <v>1135</v>
      </c>
      <c r="E562" s="11" t="s">
        <v>205</v>
      </c>
      <c r="F562" s="28">
        <v>0.97736019713967881</v>
      </c>
      <c r="G562" s="53"/>
      <c r="H562" s="30">
        <v>133.19999999999999</v>
      </c>
      <c r="I562" s="31">
        <f t="shared" si="16"/>
        <v>0</v>
      </c>
    </row>
    <row r="563" spans="1:9" x14ac:dyDescent="0.2">
      <c r="A563" s="27" t="s">
        <v>22</v>
      </c>
      <c r="B563" s="9" t="s">
        <v>1136</v>
      </c>
      <c r="C563" s="6" t="s">
        <v>24</v>
      </c>
      <c r="D563" s="10" t="s">
        <v>1137</v>
      </c>
      <c r="E563" s="11" t="s">
        <v>205</v>
      </c>
      <c r="F563" s="28">
        <v>0.92287571399254043</v>
      </c>
      <c r="G563" s="53"/>
      <c r="H563" s="30">
        <v>150</v>
      </c>
      <c r="I563" s="31">
        <f t="shared" si="16"/>
        <v>0</v>
      </c>
    </row>
    <row r="564" spans="1:9" ht="12.75" customHeight="1" x14ac:dyDescent="0.2">
      <c r="A564" s="45" t="s">
        <v>22</v>
      </c>
      <c r="B564" s="35" t="s">
        <v>19</v>
      </c>
      <c r="C564" s="36"/>
      <c r="D564" s="37" t="s">
        <v>1139</v>
      </c>
      <c r="E564" s="36"/>
      <c r="F564" s="46">
        <v>0</v>
      </c>
      <c r="G564" s="57"/>
      <c r="H564" s="47"/>
      <c r="I564" s="26">
        <f>SUM(I565:I596)</f>
        <v>0</v>
      </c>
    </row>
    <row r="565" spans="1:9" ht="25.5" x14ac:dyDescent="0.2">
      <c r="A565" s="27" t="s">
        <v>22</v>
      </c>
      <c r="B565" s="9" t="s">
        <v>1140</v>
      </c>
      <c r="C565" s="6" t="s">
        <v>24</v>
      </c>
      <c r="D565" s="10" t="s">
        <v>1141</v>
      </c>
      <c r="E565" s="11" t="s">
        <v>205</v>
      </c>
      <c r="F565" s="28">
        <v>7.2599556167413173</v>
      </c>
      <c r="G565" s="53"/>
      <c r="H565" s="30">
        <v>474</v>
      </c>
      <c r="I565" s="31">
        <f t="shared" ref="I565:I596" si="17">F565*G565</f>
        <v>0</v>
      </c>
    </row>
    <row r="566" spans="1:9" ht="25.5" x14ac:dyDescent="0.2">
      <c r="A566" s="27" t="s">
        <v>22</v>
      </c>
      <c r="B566" s="9" t="s">
        <v>1143</v>
      </c>
      <c r="C566" s="6" t="s">
        <v>24</v>
      </c>
      <c r="D566" s="10" t="s">
        <v>1144</v>
      </c>
      <c r="E566" s="11" t="s">
        <v>129</v>
      </c>
      <c r="F566" s="28">
        <v>10.766883329912972</v>
      </c>
      <c r="G566" s="53"/>
      <c r="H566" s="30">
        <v>327.59999999999997</v>
      </c>
      <c r="I566" s="31">
        <f t="shared" si="17"/>
        <v>0</v>
      </c>
    </row>
    <row r="567" spans="1:9" ht="25.5" x14ac:dyDescent="0.2">
      <c r="A567" s="27" t="s">
        <v>22</v>
      </c>
      <c r="B567" s="9" t="s">
        <v>1146</v>
      </c>
      <c r="C567" s="6" t="s">
        <v>24</v>
      </c>
      <c r="D567" s="10" t="s">
        <v>1147</v>
      </c>
      <c r="E567" s="11" t="s">
        <v>205</v>
      </c>
      <c r="F567" s="28">
        <v>73.430144310006469</v>
      </c>
      <c r="G567" s="53"/>
      <c r="H567" s="30">
        <v>18</v>
      </c>
      <c r="I567" s="31">
        <f t="shared" si="17"/>
        <v>0</v>
      </c>
    </row>
    <row r="568" spans="1:9" ht="25.5" x14ac:dyDescent="0.2">
      <c r="A568" s="27" t="s">
        <v>22</v>
      </c>
      <c r="B568" s="9" t="s">
        <v>1149</v>
      </c>
      <c r="C568" s="6" t="s">
        <v>24</v>
      </c>
      <c r="D568" s="10" t="s">
        <v>1150</v>
      </c>
      <c r="E568" s="11" t="s">
        <v>205</v>
      </c>
      <c r="F568" s="28">
        <v>13.843135709888106</v>
      </c>
      <c r="G568" s="53"/>
      <c r="H568" s="30">
        <v>148.79999999999998</v>
      </c>
      <c r="I568" s="31">
        <f t="shared" si="17"/>
        <v>0</v>
      </c>
    </row>
    <row r="569" spans="1:9" ht="25.5" x14ac:dyDescent="0.2">
      <c r="A569" s="27" t="s">
        <v>22</v>
      </c>
      <c r="B569" s="9" t="s">
        <v>1151</v>
      </c>
      <c r="C569" s="6" t="s">
        <v>24</v>
      </c>
      <c r="D569" s="10" t="s">
        <v>1152</v>
      </c>
      <c r="E569" s="11" t="s">
        <v>205</v>
      </c>
      <c r="F569" s="28">
        <v>6.0694068242374053</v>
      </c>
      <c r="G569" s="53"/>
      <c r="H569" s="30">
        <v>159.6</v>
      </c>
      <c r="I569" s="31">
        <f t="shared" si="17"/>
        <v>0</v>
      </c>
    </row>
    <row r="570" spans="1:9" ht="25.5" x14ac:dyDescent="0.2">
      <c r="A570" s="27" t="s">
        <v>22</v>
      </c>
      <c r="B570" s="9" t="s">
        <v>1153</v>
      </c>
      <c r="C570" s="6" t="s">
        <v>24</v>
      </c>
      <c r="D570" s="10" t="s">
        <v>1154</v>
      </c>
      <c r="E570" s="11" t="s">
        <v>205</v>
      </c>
      <c r="F570" s="28">
        <v>1.5381261899875673</v>
      </c>
      <c r="G570" s="53"/>
      <c r="H570" s="30">
        <v>202.79999999999998</v>
      </c>
      <c r="I570" s="31">
        <f t="shared" si="17"/>
        <v>0</v>
      </c>
    </row>
    <row r="571" spans="1:9" ht="25.5" x14ac:dyDescent="0.2">
      <c r="A571" s="27" t="s">
        <v>22</v>
      </c>
      <c r="B571" s="9" t="s">
        <v>1155</v>
      </c>
      <c r="C571" s="6" t="s">
        <v>24</v>
      </c>
      <c r="D571" s="10" t="s">
        <v>1156</v>
      </c>
      <c r="E571" s="11" t="s">
        <v>205</v>
      </c>
      <c r="F571" s="28">
        <v>5.1213674330119172</v>
      </c>
      <c r="G571" s="53"/>
      <c r="H571" s="30">
        <v>46.8</v>
      </c>
      <c r="I571" s="31">
        <f t="shared" si="17"/>
        <v>0</v>
      </c>
    </row>
    <row r="572" spans="1:9" x14ac:dyDescent="0.2">
      <c r="A572" s="27" t="s">
        <v>22</v>
      </c>
      <c r="B572" s="9" t="s">
        <v>1157</v>
      </c>
      <c r="C572" s="6" t="s">
        <v>24</v>
      </c>
      <c r="D572" s="10" t="s">
        <v>1158</v>
      </c>
      <c r="E572" s="11" t="s">
        <v>205</v>
      </c>
      <c r="F572" s="28">
        <v>3.7530279035696643</v>
      </c>
      <c r="G572" s="53"/>
      <c r="H572" s="30">
        <v>13920</v>
      </c>
      <c r="I572" s="31">
        <f t="shared" si="17"/>
        <v>0</v>
      </c>
    </row>
    <row r="573" spans="1:9" x14ac:dyDescent="0.2">
      <c r="A573" s="27" t="s">
        <v>22</v>
      </c>
      <c r="B573" s="9" t="s">
        <v>1160</v>
      </c>
      <c r="C573" s="6" t="s">
        <v>24</v>
      </c>
      <c r="D573" s="10" t="s">
        <v>1161</v>
      </c>
      <c r="E573" s="11" t="s">
        <v>205</v>
      </c>
      <c r="F573" s="28">
        <v>2.9418541933904332</v>
      </c>
      <c r="G573" s="53"/>
      <c r="H573" s="30">
        <v>32040</v>
      </c>
      <c r="I573" s="31">
        <f t="shared" si="17"/>
        <v>0</v>
      </c>
    </row>
    <row r="574" spans="1:9" x14ac:dyDescent="0.2">
      <c r="A574" s="27" t="s">
        <v>22</v>
      </c>
      <c r="B574" s="9" t="s">
        <v>1162</v>
      </c>
      <c r="C574" s="6" t="s">
        <v>24</v>
      </c>
      <c r="D574" s="10" t="s">
        <v>1163</v>
      </c>
      <c r="E574" s="11" t="s">
        <v>26</v>
      </c>
      <c r="F574" s="28">
        <v>5.106578950758723E-2</v>
      </c>
      <c r="G574" s="53"/>
      <c r="H574" s="30">
        <v>399120</v>
      </c>
      <c r="I574" s="31">
        <f t="shared" si="17"/>
        <v>0</v>
      </c>
    </row>
    <row r="575" spans="1:9" ht="25.5" x14ac:dyDescent="0.2">
      <c r="A575" s="27" t="s">
        <v>22</v>
      </c>
      <c r="B575" s="9" t="s">
        <v>1165</v>
      </c>
      <c r="C575" s="6" t="s">
        <v>24</v>
      </c>
      <c r="D575" s="10" t="s">
        <v>1166</v>
      </c>
      <c r="E575" s="11" t="s">
        <v>205</v>
      </c>
      <c r="F575" s="28">
        <v>1.5381261899875673</v>
      </c>
      <c r="G575" s="53"/>
      <c r="H575" s="30">
        <v>3912</v>
      </c>
      <c r="I575" s="31">
        <f t="shared" si="17"/>
        <v>0</v>
      </c>
    </row>
    <row r="576" spans="1:9" ht="25.5" x14ac:dyDescent="0.2">
      <c r="A576" s="27" t="s">
        <v>22</v>
      </c>
      <c r="B576" s="9" t="s">
        <v>1168</v>
      </c>
      <c r="C576" s="6" t="s">
        <v>24</v>
      </c>
      <c r="D576" s="10" t="s">
        <v>1169</v>
      </c>
      <c r="E576" s="11" t="s">
        <v>205</v>
      </c>
      <c r="F576" s="28">
        <v>76.517529834065456</v>
      </c>
      <c r="G576" s="53"/>
      <c r="H576" s="30">
        <v>4260</v>
      </c>
      <c r="I576" s="31">
        <f t="shared" si="17"/>
        <v>0</v>
      </c>
    </row>
    <row r="577" spans="1:9" ht="25.5" x14ac:dyDescent="0.2">
      <c r="A577" s="27" t="s">
        <v>22</v>
      </c>
      <c r="B577" s="9" t="s">
        <v>1170</v>
      </c>
      <c r="C577" s="6" t="s">
        <v>24</v>
      </c>
      <c r="D577" s="10" t="s">
        <v>1171</v>
      </c>
      <c r="E577" s="11" t="s">
        <v>205</v>
      </c>
      <c r="F577" s="28">
        <v>4.6143785699627022</v>
      </c>
      <c r="G577" s="53"/>
      <c r="H577" s="30">
        <v>597.6</v>
      </c>
      <c r="I577" s="31">
        <f t="shared" si="17"/>
        <v>0</v>
      </c>
    </row>
    <row r="578" spans="1:9" ht="25.5" x14ac:dyDescent="0.2">
      <c r="A578" s="27" t="s">
        <v>22</v>
      </c>
      <c r="B578" s="9" t="s">
        <v>1173</v>
      </c>
      <c r="C578" s="6" t="s">
        <v>24</v>
      </c>
      <c r="D578" s="10" t="s">
        <v>1174</v>
      </c>
      <c r="E578" s="11" t="s">
        <v>205</v>
      </c>
      <c r="F578" s="28">
        <v>108.46865891792324</v>
      </c>
      <c r="G578" s="53"/>
      <c r="H578" s="30">
        <v>784.8</v>
      </c>
      <c r="I578" s="31">
        <f t="shared" si="17"/>
        <v>0</v>
      </c>
    </row>
    <row r="579" spans="1:9" x14ac:dyDescent="0.2">
      <c r="A579" s="27" t="s">
        <v>22</v>
      </c>
      <c r="B579" s="9" t="s">
        <v>1175</v>
      </c>
      <c r="C579" s="6" t="s">
        <v>24</v>
      </c>
      <c r="D579" s="10" t="s">
        <v>1176</v>
      </c>
      <c r="E579" s="11" t="s">
        <v>205</v>
      </c>
      <c r="F579" s="28">
        <v>79.674936641355984</v>
      </c>
      <c r="G579" s="53"/>
      <c r="H579" s="30">
        <v>211.2</v>
      </c>
      <c r="I579" s="31">
        <f t="shared" si="17"/>
        <v>0</v>
      </c>
    </row>
    <row r="580" spans="1:9" ht="25.5" x14ac:dyDescent="0.2">
      <c r="A580" s="27" t="s">
        <v>22</v>
      </c>
      <c r="B580" s="9" t="s">
        <v>1178</v>
      </c>
      <c r="C580" s="6" t="s">
        <v>24</v>
      </c>
      <c r="D580" s="10" t="s">
        <v>1179</v>
      </c>
      <c r="E580" s="11" t="s">
        <v>205</v>
      </c>
      <c r="F580" s="28">
        <v>7.6906309499378365</v>
      </c>
      <c r="G580" s="53"/>
      <c r="H580" s="30">
        <v>950.4</v>
      </c>
      <c r="I580" s="31">
        <f t="shared" si="17"/>
        <v>0</v>
      </c>
    </row>
    <row r="581" spans="1:9" ht="25.5" x14ac:dyDescent="0.2">
      <c r="A581" s="27" t="s">
        <v>22</v>
      </c>
      <c r="B581" s="9" t="s">
        <v>1181</v>
      </c>
      <c r="C581" s="6" t="s">
        <v>24</v>
      </c>
      <c r="D581" s="10" t="s">
        <v>1182</v>
      </c>
      <c r="E581" s="11" t="s">
        <v>205</v>
      </c>
      <c r="F581" s="28">
        <v>8.7365567591293818</v>
      </c>
      <c r="G581" s="53"/>
      <c r="H581" s="30">
        <v>1198.8</v>
      </c>
      <c r="I581" s="31">
        <f t="shared" si="17"/>
        <v>0</v>
      </c>
    </row>
    <row r="582" spans="1:9" x14ac:dyDescent="0.2">
      <c r="A582" s="27" t="s">
        <v>22</v>
      </c>
      <c r="B582" s="9" t="s">
        <v>1183</v>
      </c>
      <c r="C582" s="6" t="s">
        <v>24</v>
      </c>
      <c r="D582" s="10" t="s">
        <v>1184</v>
      </c>
      <c r="E582" s="11" t="s">
        <v>205</v>
      </c>
      <c r="F582" s="28">
        <v>2.1533766659825941</v>
      </c>
      <c r="G582" s="53"/>
      <c r="H582" s="30">
        <v>273.59999999999997</v>
      </c>
      <c r="I582" s="31">
        <f t="shared" si="17"/>
        <v>0</v>
      </c>
    </row>
    <row r="583" spans="1:9" ht="25.5" x14ac:dyDescent="0.2">
      <c r="A583" s="27" t="s">
        <v>22</v>
      </c>
      <c r="B583" s="9" t="s">
        <v>1186</v>
      </c>
      <c r="C583" s="6" t="s">
        <v>24</v>
      </c>
      <c r="D583" s="10" t="s">
        <v>1187</v>
      </c>
      <c r="E583" s="11" t="s">
        <v>129</v>
      </c>
      <c r="F583" s="28">
        <v>23.687143325808538</v>
      </c>
      <c r="G583" s="53"/>
      <c r="H583" s="30">
        <v>1992</v>
      </c>
      <c r="I583" s="31">
        <f t="shared" si="17"/>
        <v>0</v>
      </c>
    </row>
    <row r="584" spans="1:9" ht="25.5" x14ac:dyDescent="0.2">
      <c r="A584" s="27" t="s">
        <v>22</v>
      </c>
      <c r="B584" s="9" t="s">
        <v>1189</v>
      </c>
      <c r="C584" s="6" t="s">
        <v>24</v>
      </c>
      <c r="D584" s="10" t="s">
        <v>1190</v>
      </c>
      <c r="E584" s="11" t="s">
        <v>129</v>
      </c>
      <c r="F584" s="28">
        <v>3.9991280939676748</v>
      </c>
      <c r="G584" s="53"/>
      <c r="H584" s="30">
        <v>2472</v>
      </c>
      <c r="I584" s="31">
        <f t="shared" si="17"/>
        <v>0</v>
      </c>
    </row>
    <row r="585" spans="1:9" x14ac:dyDescent="0.2">
      <c r="A585" s="27" t="s">
        <v>22</v>
      </c>
      <c r="B585" s="9" t="s">
        <v>1192</v>
      </c>
      <c r="C585" s="6" t="s">
        <v>24</v>
      </c>
      <c r="D585" s="10" t="s">
        <v>1193</v>
      </c>
      <c r="E585" s="11" t="s">
        <v>522</v>
      </c>
      <c r="F585" s="28">
        <v>27.071020943781186</v>
      </c>
      <c r="G585" s="53"/>
      <c r="H585" s="30">
        <v>112.8</v>
      </c>
      <c r="I585" s="31">
        <f t="shared" si="17"/>
        <v>0</v>
      </c>
    </row>
    <row r="586" spans="1:9" x14ac:dyDescent="0.2">
      <c r="A586" s="27" t="s">
        <v>22</v>
      </c>
      <c r="B586" s="9" t="s">
        <v>1195</v>
      </c>
      <c r="C586" s="6" t="s">
        <v>24</v>
      </c>
      <c r="D586" s="10" t="s">
        <v>1196</v>
      </c>
      <c r="E586" s="11" t="s">
        <v>129</v>
      </c>
      <c r="F586" s="28">
        <v>39991.280939676748</v>
      </c>
      <c r="G586" s="53"/>
      <c r="H586" s="30">
        <v>2.52</v>
      </c>
      <c r="I586" s="31">
        <f t="shared" si="17"/>
        <v>0</v>
      </c>
    </row>
    <row r="587" spans="1:9" x14ac:dyDescent="0.2">
      <c r="A587" s="27" t="s">
        <v>22</v>
      </c>
      <c r="B587" s="9" t="s">
        <v>1198</v>
      </c>
      <c r="C587" s="6" t="s">
        <v>24</v>
      </c>
      <c r="D587" s="10" t="s">
        <v>1199</v>
      </c>
      <c r="E587" s="11" t="s">
        <v>129</v>
      </c>
      <c r="F587" s="28">
        <v>33408.10084652996</v>
      </c>
      <c r="G587" s="53"/>
      <c r="H587" s="30">
        <v>3.84</v>
      </c>
      <c r="I587" s="31">
        <f t="shared" si="17"/>
        <v>0</v>
      </c>
    </row>
    <row r="588" spans="1:9" x14ac:dyDescent="0.2">
      <c r="A588" s="27" t="s">
        <v>22</v>
      </c>
      <c r="B588" s="9" t="s">
        <v>1200</v>
      </c>
      <c r="C588" s="6" t="s">
        <v>24</v>
      </c>
      <c r="D588" s="10" t="s">
        <v>1201</v>
      </c>
      <c r="E588" s="11" t="s">
        <v>129</v>
      </c>
      <c r="F588" s="28">
        <v>15.246819075378989</v>
      </c>
      <c r="G588" s="53"/>
      <c r="H588" s="30">
        <v>16.919999999999998</v>
      </c>
      <c r="I588" s="31">
        <f t="shared" si="17"/>
        <v>0</v>
      </c>
    </row>
    <row r="589" spans="1:9" ht="12.75" customHeight="1" x14ac:dyDescent="0.2">
      <c r="A589" s="2" t="s">
        <v>20</v>
      </c>
      <c r="B589" s="9" t="s">
        <v>1202</v>
      </c>
      <c r="C589" s="6" t="s">
        <v>24</v>
      </c>
      <c r="D589" s="10" t="s">
        <v>1203</v>
      </c>
      <c r="E589" s="11" t="s">
        <v>129</v>
      </c>
      <c r="F589" s="28">
        <v>2.1841391897823454</v>
      </c>
      <c r="G589" s="56"/>
      <c r="H589" s="44">
        <v>168</v>
      </c>
      <c r="I589" s="31">
        <f t="shared" si="17"/>
        <v>0</v>
      </c>
    </row>
    <row r="590" spans="1:9" ht="25.5" x14ac:dyDescent="0.2">
      <c r="A590" s="27" t="s">
        <v>22</v>
      </c>
      <c r="B590" s="9" t="s">
        <v>1204</v>
      </c>
      <c r="C590" s="6" t="s">
        <v>24</v>
      </c>
      <c r="D590" s="10" t="s">
        <v>1205</v>
      </c>
      <c r="E590" s="11" t="s">
        <v>129</v>
      </c>
      <c r="F590" s="28">
        <v>10.956207809935801</v>
      </c>
      <c r="G590" s="53"/>
      <c r="H590" s="30">
        <v>412.8</v>
      </c>
      <c r="I590" s="31">
        <f t="shared" si="17"/>
        <v>0</v>
      </c>
    </row>
    <row r="591" spans="1:9" ht="25.5" x14ac:dyDescent="0.2">
      <c r="A591" s="27" t="s">
        <v>22</v>
      </c>
      <c r="B591" s="9" t="s">
        <v>1206</v>
      </c>
      <c r="C591" s="6" t="s">
        <v>24</v>
      </c>
      <c r="D591" s="10" t="s">
        <v>1207</v>
      </c>
      <c r="E591" s="11" t="s">
        <v>129</v>
      </c>
      <c r="F591" s="28">
        <v>7.0753804739428094</v>
      </c>
      <c r="G591" s="53"/>
      <c r="H591" s="30">
        <v>484.79999999999995</v>
      </c>
      <c r="I591" s="31">
        <f t="shared" si="17"/>
        <v>0</v>
      </c>
    </row>
    <row r="592" spans="1:9" x14ac:dyDescent="0.2">
      <c r="A592" s="27" t="s">
        <v>22</v>
      </c>
      <c r="B592" s="9" t="s">
        <v>1208</v>
      </c>
      <c r="C592" s="6" t="s">
        <v>24</v>
      </c>
      <c r="D592" s="10" t="s">
        <v>1209</v>
      </c>
      <c r="E592" s="11" t="s">
        <v>129</v>
      </c>
      <c r="F592" s="28">
        <v>4.6451410937624535</v>
      </c>
      <c r="G592" s="53"/>
      <c r="H592" s="30">
        <v>168</v>
      </c>
      <c r="I592" s="31">
        <f t="shared" si="17"/>
        <v>0</v>
      </c>
    </row>
    <row r="593" spans="1:9" ht="25.5" x14ac:dyDescent="0.2">
      <c r="A593" s="27" t="s">
        <v>22</v>
      </c>
      <c r="B593" s="9" t="s">
        <v>1210</v>
      </c>
      <c r="C593" s="6" t="s">
        <v>24</v>
      </c>
      <c r="D593" s="10" t="s">
        <v>1211</v>
      </c>
      <c r="E593" s="11" t="s">
        <v>129</v>
      </c>
      <c r="F593" s="28">
        <v>73.937298913616701</v>
      </c>
      <c r="G593" s="53"/>
      <c r="H593" s="30">
        <v>412.8</v>
      </c>
      <c r="I593" s="31">
        <f t="shared" si="17"/>
        <v>0</v>
      </c>
    </row>
    <row r="594" spans="1:9" ht="25.5" x14ac:dyDescent="0.2">
      <c r="A594" s="27" t="s">
        <v>22</v>
      </c>
      <c r="B594" s="9" t="s">
        <v>1212</v>
      </c>
      <c r="C594" s="6" t="s">
        <v>24</v>
      </c>
      <c r="D594" s="10" t="s">
        <v>1213</v>
      </c>
      <c r="E594" s="11" t="s">
        <v>129</v>
      </c>
      <c r="F594" s="28">
        <v>83.075616756872705</v>
      </c>
      <c r="G594" s="53"/>
      <c r="H594" s="30">
        <v>484.79999999999995</v>
      </c>
      <c r="I594" s="31">
        <f t="shared" si="17"/>
        <v>0</v>
      </c>
    </row>
    <row r="595" spans="1:9" ht="25.5" x14ac:dyDescent="0.2">
      <c r="A595" s="27" t="s">
        <v>22</v>
      </c>
      <c r="B595" s="9" t="s">
        <v>1214</v>
      </c>
      <c r="C595" s="6" t="s">
        <v>24</v>
      </c>
      <c r="D595" s="10" t="s">
        <v>1215</v>
      </c>
      <c r="E595" s="11" t="s">
        <v>129</v>
      </c>
      <c r="F595" s="28">
        <v>60.596332222660088</v>
      </c>
      <c r="G595" s="53"/>
      <c r="H595" s="30">
        <v>484.79999999999995</v>
      </c>
      <c r="I595" s="31">
        <f t="shared" si="17"/>
        <v>0</v>
      </c>
    </row>
    <row r="596" spans="1:9" ht="25.5" x14ac:dyDescent="0.2">
      <c r="A596" s="27" t="s">
        <v>22</v>
      </c>
      <c r="B596" s="9" t="s">
        <v>1216</v>
      </c>
      <c r="C596" s="6" t="s">
        <v>24</v>
      </c>
      <c r="D596" s="10" t="s">
        <v>1217</v>
      </c>
      <c r="E596" s="11" t="s">
        <v>129</v>
      </c>
      <c r="F596" s="28">
        <v>2.0720036179361192</v>
      </c>
      <c r="G596" s="53"/>
      <c r="H596" s="30">
        <v>484.79999999999995</v>
      </c>
      <c r="I596" s="31">
        <f t="shared" si="17"/>
        <v>0</v>
      </c>
    </row>
    <row r="597" spans="1:9" ht="12.75" customHeight="1" x14ac:dyDescent="0.2">
      <c r="A597" s="27" t="s">
        <v>22</v>
      </c>
      <c r="B597" s="35" t="s">
        <v>242</v>
      </c>
      <c r="C597" s="36"/>
      <c r="D597" s="37" t="s">
        <v>1218</v>
      </c>
      <c r="E597" s="36"/>
      <c r="F597" s="46">
        <v>0</v>
      </c>
      <c r="G597" s="57"/>
      <c r="H597" s="47"/>
      <c r="I597" s="26">
        <f>SUM(I598:I739)</f>
        <v>0</v>
      </c>
    </row>
    <row r="598" spans="1:9" ht="25.5" x14ac:dyDescent="0.2">
      <c r="A598" s="27" t="s">
        <v>22</v>
      </c>
      <c r="B598" s="9" t="s">
        <v>1219</v>
      </c>
      <c r="C598" s="6" t="s">
        <v>24</v>
      </c>
      <c r="D598" s="10" t="s">
        <v>1220</v>
      </c>
      <c r="E598" s="11" t="s">
        <v>205</v>
      </c>
      <c r="F598" s="28">
        <v>22.210542183420472</v>
      </c>
      <c r="G598" s="53"/>
      <c r="H598" s="30">
        <v>1584</v>
      </c>
      <c r="I598" s="31">
        <f t="shared" ref="I598:I661" si="18">F598*G598</f>
        <v>0</v>
      </c>
    </row>
    <row r="599" spans="1:9" ht="25.5" x14ac:dyDescent="0.2">
      <c r="A599" s="27" t="s">
        <v>22</v>
      </c>
      <c r="B599" s="9" t="s">
        <v>1222</v>
      </c>
      <c r="C599" s="6" t="s">
        <v>24</v>
      </c>
      <c r="D599" s="10" t="s">
        <v>1223</v>
      </c>
      <c r="E599" s="11" t="s">
        <v>205</v>
      </c>
      <c r="F599" s="28">
        <v>14.581436281082137</v>
      </c>
      <c r="G599" s="53"/>
      <c r="H599" s="30">
        <v>213.6</v>
      </c>
      <c r="I599" s="31">
        <f t="shared" si="18"/>
        <v>0</v>
      </c>
    </row>
    <row r="600" spans="1:9" ht="25.5" x14ac:dyDescent="0.2">
      <c r="A600" s="27" t="s">
        <v>22</v>
      </c>
      <c r="B600" s="9" t="s">
        <v>1225</v>
      </c>
      <c r="C600" s="6" t="s">
        <v>24</v>
      </c>
      <c r="D600" s="10" t="s">
        <v>1226</v>
      </c>
      <c r="E600" s="11" t="s">
        <v>205</v>
      </c>
      <c r="F600" s="28">
        <v>14.64296132868164</v>
      </c>
      <c r="G600" s="53"/>
      <c r="H600" s="30">
        <v>260.39999999999998</v>
      </c>
      <c r="I600" s="31">
        <f t="shared" si="18"/>
        <v>0</v>
      </c>
    </row>
    <row r="601" spans="1:9" ht="25.5" x14ac:dyDescent="0.2">
      <c r="A601" s="27" t="s">
        <v>22</v>
      </c>
      <c r="B601" s="9" t="s">
        <v>1228</v>
      </c>
      <c r="C601" s="6" t="s">
        <v>24</v>
      </c>
      <c r="D601" s="10" t="s">
        <v>1229</v>
      </c>
      <c r="E601" s="11" t="s">
        <v>205</v>
      </c>
      <c r="F601" s="28">
        <v>36.435988149367226</v>
      </c>
      <c r="G601" s="53"/>
      <c r="H601" s="30">
        <v>3468</v>
      </c>
      <c r="I601" s="31">
        <f t="shared" si="18"/>
        <v>0</v>
      </c>
    </row>
    <row r="602" spans="1:9" ht="25.5" x14ac:dyDescent="0.2">
      <c r="A602" s="27" t="s">
        <v>22</v>
      </c>
      <c r="B602" s="9" t="s">
        <v>1230</v>
      </c>
      <c r="C602" s="6" t="s">
        <v>24</v>
      </c>
      <c r="D602" s="10" t="s">
        <v>1231</v>
      </c>
      <c r="E602" s="11" t="s">
        <v>205</v>
      </c>
      <c r="F602" s="28">
        <v>6.1525047599502694</v>
      </c>
      <c r="G602" s="53"/>
      <c r="H602" s="30">
        <v>213.6</v>
      </c>
      <c r="I602" s="31">
        <f t="shared" si="18"/>
        <v>0</v>
      </c>
    </row>
    <row r="603" spans="1:9" ht="25.5" x14ac:dyDescent="0.2">
      <c r="A603" s="27" t="s">
        <v>22</v>
      </c>
      <c r="B603" s="9" t="s">
        <v>1232</v>
      </c>
      <c r="C603" s="6" t="s">
        <v>24</v>
      </c>
      <c r="D603" s="10" t="s">
        <v>1233</v>
      </c>
      <c r="E603" s="11" t="s">
        <v>205</v>
      </c>
      <c r="F603" s="28">
        <v>4.9220038079602153</v>
      </c>
      <c r="G603" s="53"/>
      <c r="H603" s="30">
        <v>260.39999999999998</v>
      </c>
      <c r="I603" s="31">
        <f t="shared" si="18"/>
        <v>0</v>
      </c>
    </row>
    <row r="604" spans="1:9" ht="25.5" x14ac:dyDescent="0.2">
      <c r="A604" s="27" t="s">
        <v>22</v>
      </c>
      <c r="B604" s="9" t="s">
        <v>1234</v>
      </c>
      <c r="C604" s="6" t="s">
        <v>24</v>
      </c>
      <c r="D604" s="10" t="s">
        <v>1235</v>
      </c>
      <c r="E604" s="11" t="s">
        <v>205</v>
      </c>
      <c r="F604" s="28">
        <v>18.519039327450312</v>
      </c>
      <c r="G604" s="53"/>
      <c r="H604" s="30">
        <v>2460</v>
      </c>
      <c r="I604" s="31">
        <f t="shared" si="18"/>
        <v>0</v>
      </c>
    </row>
    <row r="605" spans="1:9" ht="25.5" x14ac:dyDescent="0.2">
      <c r="A605" s="27" t="s">
        <v>22</v>
      </c>
      <c r="B605" s="9" t="s">
        <v>1237</v>
      </c>
      <c r="C605" s="6" t="s">
        <v>24</v>
      </c>
      <c r="D605" s="10" t="s">
        <v>1238</v>
      </c>
      <c r="E605" s="11" t="s">
        <v>205</v>
      </c>
      <c r="F605" s="28">
        <v>9.3631106885981232</v>
      </c>
      <c r="G605" s="53"/>
      <c r="H605" s="30">
        <v>235.2</v>
      </c>
      <c r="I605" s="31">
        <f t="shared" si="18"/>
        <v>0</v>
      </c>
    </row>
    <row r="606" spans="1:9" ht="25.5" x14ac:dyDescent="0.2">
      <c r="A606" s="27" t="s">
        <v>22</v>
      </c>
      <c r="B606" s="9" t="s">
        <v>1239</v>
      </c>
      <c r="C606" s="6" t="s">
        <v>24</v>
      </c>
      <c r="D606" s="10" t="s">
        <v>1240</v>
      </c>
      <c r="E606" s="11" t="s">
        <v>205</v>
      </c>
      <c r="F606" s="28">
        <v>14.581436281082137</v>
      </c>
      <c r="G606" s="53"/>
      <c r="H606" s="30">
        <v>278.39999999999998</v>
      </c>
      <c r="I606" s="31">
        <f t="shared" si="18"/>
        <v>0</v>
      </c>
    </row>
    <row r="607" spans="1:9" ht="25.5" x14ac:dyDescent="0.2">
      <c r="A607" s="27" t="s">
        <v>22</v>
      </c>
      <c r="B607" s="9" t="s">
        <v>1241</v>
      </c>
      <c r="C607" s="6" t="s">
        <v>24</v>
      </c>
      <c r="D607" s="10" t="s">
        <v>1242</v>
      </c>
      <c r="E607" s="11" t="s">
        <v>205</v>
      </c>
      <c r="F607" s="28">
        <v>9.2902821875249071</v>
      </c>
      <c r="G607" s="53"/>
      <c r="H607" s="30">
        <v>5436</v>
      </c>
      <c r="I607" s="31">
        <f t="shared" si="18"/>
        <v>0</v>
      </c>
    </row>
    <row r="608" spans="1:9" ht="25.5" x14ac:dyDescent="0.2">
      <c r="A608" s="27" t="s">
        <v>22</v>
      </c>
      <c r="B608" s="9" t="s">
        <v>1243</v>
      </c>
      <c r="C608" s="6" t="s">
        <v>24</v>
      </c>
      <c r="D608" s="10" t="s">
        <v>1244</v>
      </c>
      <c r="E608" s="11" t="s">
        <v>205</v>
      </c>
      <c r="F608" s="28">
        <v>5.3895941697164353</v>
      </c>
      <c r="G608" s="53"/>
      <c r="H608" s="30">
        <v>235.2</v>
      </c>
      <c r="I608" s="31">
        <f t="shared" si="18"/>
        <v>0</v>
      </c>
    </row>
    <row r="609" spans="1:9" ht="25.5" x14ac:dyDescent="0.2">
      <c r="A609" s="27" t="s">
        <v>22</v>
      </c>
      <c r="B609" s="9" t="s">
        <v>1245</v>
      </c>
      <c r="C609" s="6" t="s">
        <v>24</v>
      </c>
      <c r="D609" s="10" t="s">
        <v>1246</v>
      </c>
      <c r="E609" s="11" t="s">
        <v>205</v>
      </c>
      <c r="F609" s="28">
        <v>8.059781235534853</v>
      </c>
      <c r="G609" s="53"/>
      <c r="H609" s="30">
        <v>278.39999999999998</v>
      </c>
      <c r="I609" s="31">
        <f t="shared" si="18"/>
        <v>0</v>
      </c>
    </row>
    <row r="610" spans="1:9" ht="25.5" x14ac:dyDescent="0.2">
      <c r="A610" s="27" t="s">
        <v>22</v>
      </c>
      <c r="B610" s="9" t="s">
        <v>1247</v>
      </c>
      <c r="C610" s="6" t="s">
        <v>24</v>
      </c>
      <c r="D610" s="10" t="s">
        <v>1248</v>
      </c>
      <c r="E610" s="11" t="s">
        <v>205</v>
      </c>
      <c r="F610" s="28">
        <v>380.10174406972766</v>
      </c>
      <c r="G610" s="53"/>
      <c r="H610" s="30">
        <v>1572</v>
      </c>
      <c r="I610" s="31">
        <f t="shared" si="18"/>
        <v>0</v>
      </c>
    </row>
    <row r="611" spans="1:9" ht="25.5" x14ac:dyDescent="0.2">
      <c r="A611" s="27" t="s">
        <v>22</v>
      </c>
      <c r="B611" s="9" t="s">
        <v>1250</v>
      </c>
      <c r="C611" s="6" t="s">
        <v>24</v>
      </c>
      <c r="D611" s="10" t="s">
        <v>1251</v>
      </c>
      <c r="E611" s="11" t="s">
        <v>205</v>
      </c>
      <c r="F611" s="28">
        <v>87.620341673572213</v>
      </c>
      <c r="G611" s="53"/>
      <c r="H611" s="30">
        <v>270</v>
      </c>
      <c r="I611" s="31">
        <f t="shared" si="18"/>
        <v>0</v>
      </c>
    </row>
    <row r="612" spans="1:9" ht="25.5" x14ac:dyDescent="0.2">
      <c r="A612" s="27" t="s">
        <v>22</v>
      </c>
      <c r="B612" s="9" t="s">
        <v>1252</v>
      </c>
      <c r="C612" s="6" t="s">
        <v>24</v>
      </c>
      <c r="D612" s="10" t="s">
        <v>1253</v>
      </c>
      <c r="E612" s="11" t="s">
        <v>205</v>
      </c>
      <c r="F612" s="28">
        <v>136.15493033769945</v>
      </c>
      <c r="G612" s="53"/>
      <c r="H612" s="30">
        <v>314.39999999999998</v>
      </c>
      <c r="I612" s="31">
        <f t="shared" si="18"/>
        <v>0</v>
      </c>
    </row>
    <row r="613" spans="1:9" ht="25.5" x14ac:dyDescent="0.2">
      <c r="A613" s="27" t="s">
        <v>22</v>
      </c>
      <c r="B613" s="9" t="s">
        <v>1254</v>
      </c>
      <c r="C613" s="6" t="s">
        <v>24</v>
      </c>
      <c r="D613" s="10" t="s">
        <v>1255</v>
      </c>
      <c r="E613" s="11" t="s">
        <v>205</v>
      </c>
      <c r="F613" s="28">
        <v>10.151632853917944</v>
      </c>
      <c r="G613" s="53"/>
      <c r="H613" s="30">
        <v>1752</v>
      </c>
      <c r="I613" s="31">
        <f t="shared" si="18"/>
        <v>0</v>
      </c>
    </row>
    <row r="614" spans="1:9" ht="25.5" x14ac:dyDescent="0.2">
      <c r="A614" s="27" t="s">
        <v>22</v>
      </c>
      <c r="B614" s="9" t="s">
        <v>1256</v>
      </c>
      <c r="C614" s="6" t="s">
        <v>24</v>
      </c>
      <c r="D614" s="10" t="s">
        <v>1257</v>
      </c>
      <c r="E614" s="11" t="s">
        <v>205</v>
      </c>
      <c r="F614" s="28">
        <v>3.5069277131716534</v>
      </c>
      <c r="G614" s="53"/>
      <c r="H614" s="30">
        <v>270</v>
      </c>
      <c r="I614" s="31">
        <f t="shared" si="18"/>
        <v>0</v>
      </c>
    </row>
    <row r="615" spans="1:9" ht="25.5" x14ac:dyDescent="0.2">
      <c r="A615" s="27" t="s">
        <v>22</v>
      </c>
      <c r="B615" s="9" t="s">
        <v>1258</v>
      </c>
      <c r="C615" s="6" t="s">
        <v>24</v>
      </c>
      <c r="D615" s="10" t="s">
        <v>1259</v>
      </c>
      <c r="E615" s="11" t="s">
        <v>205</v>
      </c>
      <c r="F615" s="28">
        <v>4.6143785699627022</v>
      </c>
      <c r="G615" s="53"/>
      <c r="H615" s="30">
        <v>314.39999999999998</v>
      </c>
      <c r="I615" s="31">
        <f t="shared" si="18"/>
        <v>0</v>
      </c>
    </row>
    <row r="616" spans="1:9" ht="25.5" x14ac:dyDescent="0.2">
      <c r="A616" s="27" t="s">
        <v>22</v>
      </c>
      <c r="B616" s="9" t="s">
        <v>1260</v>
      </c>
      <c r="C616" s="6" t="s">
        <v>24</v>
      </c>
      <c r="D616" s="10" t="s">
        <v>1261</v>
      </c>
      <c r="E616" s="11" t="s">
        <v>205</v>
      </c>
      <c r="F616" s="28">
        <v>14.827536471480149</v>
      </c>
      <c r="G616" s="53"/>
      <c r="H616" s="30">
        <v>2904</v>
      </c>
      <c r="I616" s="31">
        <f t="shared" si="18"/>
        <v>0</v>
      </c>
    </row>
    <row r="617" spans="1:9" ht="25.5" x14ac:dyDescent="0.2">
      <c r="A617" s="27" t="s">
        <v>22</v>
      </c>
      <c r="B617" s="9" t="s">
        <v>1262</v>
      </c>
      <c r="C617" s="6" t="s">
        <v>24</v>
      </c>
      <c r="D617" s="10" t="s">
        <v>1263</v>
      </c>
      <c r="E617" s="11" t="s">
        <v>205</v>
      </c>
      <c r="F617" s="28">
        <v>3.6299778083706586</v>
      </c>
      <c r="G617" s="53"/>
      <c r="H617" s="30">
        <v>325.2</v>
      </c>
      <c r="I617" s="31">
        <f t="shared" si="18"/>
        <v>0</v>
      </c>
    </row>
    <row r="618" spans="1:9" ht="25.5" x14ac:dyDescent="0.2">
      <c r="A618" s="27" t="s">
        <v>22</v>
      </c>
      <c r="B618" s="9" t="s">
        <v>1264</v>
      </c>
      <c r="C618" s="6" t="s">
        <v>24</v>
      </c>
      <c r="D618" s="10" t="s">
        <v>1265</v>
      </c>
      <c r="E618" s="11" t="s">
        <v>205</v>
      </c>
      <c r="F618" s="28">
        <v>15.996512375870699</v>
      </c>
      <c r="G618" s="53"/>
      <c r="H618" s="30">
        <v>372</v>
      </c>
      <c r="I618" s="31">
        <f t="shared" si="18"/>
        <v>0</v>
      </c>
    </row>
    <row r="619" spans="1:9" ht="25.5" x14ac:dyDescent="0.2">
      <c r="A619" s="27" t="s">
        <v>22</v>
      </c>
      <c r="B619" s="9" t="s">
        <v>1266</v>
      </c>
      <c r="C619" s="6" t="s">
        <v>24</v>
      </c>
      <c r="D619" s="10" t="s">
        <v>1267</v>
      </c>
      <c r="E619" s="11" t="s">
        <v>205</v>
      </c>
      <c r="F619" s="28">
        <v>1.1826058385390112</v>
      </c>
      <c r="G619" s="53"/>
      <c r="H619" s="30">
        <v>6480</v>
      </c>
      <c r="I619" s="31">
        <f t="shared" si="18"/>
        <v>0</v>
      </c>
    </row>
    <row r="620" spans="1:9" ht="25.5" x14ac:dyDescent="0.2">
      <c r="A620" s="27" t="s">
        <v>22</v>
      </c>
      <c r="B620" s="9" t="s">
        <v>1268</v>
      </c>
      <c r="C620" s="6" t="s">
        <v>24</v>
      </c>
      <c r="D620" s="10" t="s">
        <v>1269</v>
      </c>
      <c r="E620" s="11" t="s">
        <v>205</v>
      </c>
      <c r="F620" s="28">
        <v>1.2305009519900538</v>
      </c>
      <c r="G620" s="53"/>
      <c r="H620" s="30">
        <v>325.2</v>
      </c>
      <c r="I620" s="31">
        <f t="shared" si="18"/>
        <v>0</v>
      </c>
    </row>
    <row r="621" spans="1:9" ht="25.5" x14ac:dyDescent="0.2">
      <c r="A621" s="27" t="s">
        <v>22</v>
      </c>
      <c r="B621" s="9" t="s">
        <v>1270</v>
      </c>
      <c r="C621" s="6" t="s">
        <v>24</v>
      </c>
      <c r="D621" s="10" t="s">
        <v>1271</v>
      </c>
      <c r="E621" s="11" t="s">
        <v>205</v>
      </c>
      <c r="F621" s="28">
        <v>0.79982561879353498</v>
      </c>
      <c r="G621" s="53"/>
      <c r="H621" s="30">
        <v>372</v>
      </c>
      <c r="I621" s="31">
        <f t="shared" si="18"/>
        <v>0</v>
      </c>
    </row>
    <row r="622" spans="1:9" ht="25.5" x14ac:dyDescent="0.2">
      <c r="A622" s="27" t="s">
        <v>22</v>
      </c>
      <c r="B622" s="9" t="s">
        <v>1272</v>
      </c>
      <c r="C622" s="6" t="s">
        <v>24</v>
      </c>
      <c r="D622" s="10" t="s">
        <v>1273</v>
      </c>
      <c r="E622" s="11" t="s">
        <v>205</v>
      </c>
      <c r="F622" s="28">
        <v>3.0762523799751347</v>
      </c>
      <c r="G622" s="53"/>
      <c r="H622" s="30">
        <v>6576</v>
      </c>
      <c r="I622" s="31">
        <f t="shared" si="18"/>
        <v>0</v>
      </c>
    </row>
    <row r="623" spans="1:9" ht="25.5" x14ac:dyDescent="0.2">
      <c r="A623" s="27" t="s">
        <v>22</v>
      </c>
      <c r="B623" s="9" t="s">
        <v>1275</v>
      </c>
      <c r="C623" s="6" t="s">
        <v>24</v>
      </c>
      <c r="D623" s="10" t="s">
        <v>1276</v>
      </c>
      <c r="E623" s="11" t="s">
        <v>205</v>
      </c>
      <c r="F623" s="28">
        <v>1.9688015231840861</v>
      </c>
      <c r="G623" s="53"/>
      <c r="H623" s="30">
        <v>474</v>
      </c>
      <c r="I623" s="31">
        <f t="shared" si="18"/>
        <v>0</v>
      </c>
    </row>
    <row r="624" spans="1:9" ht="25.5" x14ac:dyDescent="0.2">
      <c r="A624" s="27" t="s">
        <v>22</v>
      </c>
      <c r="B624" s="9" t="s">
        <v>1277</v>
      </c>
      <c r="C624" s="6" t="s">
        <v>24</v>
      </c>
      <c r="D624" s="10" t="s">
        <v>1278</v>
      </c>
      <c r="E624" s="11" t="s">
        <v>205</v>
      </c>
      <c r="F624" s="28">
        <v>1.2920259995895564</v>
      </c>
      <c r="G624" s="53"/>
      <c r="H624" s="30">
        <v>519.6</v>
      </c>
      <c r="I624" s="31">
        <f t="shared" si="18"/>
        <v>0</v>
      </c>
    </row>
    <row r="625" spans="1:9" ht="25.5" x14ac:dyDescent="0.2">
      <c r="A625" s="27" t="s">
        <v>22</v>
      </c>
      <c r="B625" s="9" t="s">
        <v>1279</v>
      </c>
      <c r="C625" s="6" t="s">
        <v>24</v>
      </c>
      <c r="D625" s="10" t="s">
        <v>1280</v>
      </c>
      <c r="E625" s="11" t="s">
        <v>205</v>
      </c>
      <c r="F625" s="28">
        <v>15.381261899875673</v>
      </c>
      <c r="G625" s="53"/>
      <c r="H625" s="30">
        <v>7368</v>
      </c>
      <c r="I625" s="31">
        <f t="shared" si="18"/>
        <v>0</v>
      </c>
    </row>
    <row r="626" spans="1:9" ht="25.5" x14ac:dyDescent="0.2">
      <c r="A626" s="27" t="s">
        <v>22</v>
      </c>
      <c r="B626" s="9" t="s">
        <v>1281</v>
      </c>
      <c r="C626" s="6" t="s">
        <v>24</v>
      </c>
      <c r="D626" s="10" t="s">
        <v>1282</v>
      </c>
      <c r="E626" s="11" t="s">
        <v>205</v>
      </c>
      <c r="F626" s="28">
        <v>7.9982561879353495</v>
      </c>
      <c r="G626" s="53"/>
      <c r="H626" s="30">
        <v>519.6</v>
      </c>
      <c r="I626" s="31">
        <f t="shared" si="18"/>
        <v>0</v>
      </c>
    </row>
    <row r="627" spans="1:9" ht="25.5" x14ac:dyDescent="0.2">
      <c r="A627" s="27" t="s">
        <v>22</v>
      </c>
      <c r="B627" s="9" t="s">
        <v>1283</v>
      </c>
      <c r="C627" s="6" t="s">
        <v>24</v>
      </c>
      <c r="D627" s="10" t="s">
        <v>1284</v>
      </c>
      <c r="E627" s="11" t="s">
        <v>94</v>
      </c>
      <c r="F627" s="28">
        <v>335</v>
      </c>
      <c r="G627" s="53"/>
      <c r="H627" s="30">
        <v>523.19999999999993</v>
      </c>
      <c r="I627" s="31">
        <f t="shared" si="18"/>
        <v>0</v>
      </c>
    </row>
    <row r="628" spans="1:9" ht="25.5" x14ac:dyDescent="0.2">
      <c r="A628" s="27" t="s">
        <v>22</v>
      </c>
      <c r="B628" s="9" t="s">
        <v>1286</v>
      </c>
      <c r="C628" s="6" t="s">
        <v>24</v>
      </c>
      <c r="D628" s="10" t="s">
        <v>1287</v>
      </c>
      <c r="E628" s="11" t="s">
        <v>94</v>
      </c>
      <c r="F628" s="28">
        <v>75</v>
      </c>
      <c r="G628" s="53"/>
      <c r="H628" s="30">
        <v>409.2</v>
      </c>
      <c r="I628" s="31">
        <f t="shared" si="18"/>
        <v>0</v>
      </c>
    </row>
    <row r="629" spans="1:9" ht="25.5" x14ac:dyDescent="0.2">
      <c r="A629" s="27" t="s">
        <v>22</v>
      </c>
      <c r="B629" s="9" t="s">
        <v>1289</v>
      </c>
      <c r="C629" s="6" t="s">
        <v>24</v>
      </c>
      <c r="D629" s="10" t="s">
        <v>1290</v>
      </c>
      <c r="E629" s="11" t="s">
        <v>94</v>
      </c>
      <c r="F629" s="28">
        <v>33</v>
      </c>
      <c r="G629" s="53"/>
      <c r="H629" s="30">
        <v>224.4</v>
      </c>
      <c r="I629" s="31">
        <f t="shared" si="18"/>
        <v>0</v>
      </c>
    </row>
    <row r="630" spans="1:9" ht="25.5" x14ac:dyDescent="0.2">
      <c r="A630" s="27" t="s">
        <v>22</v>
      </c>
      <c r="B630" s="9" t="s">
        <v>1292</v>
      </c>
      <c r="C630" s="6" t="s">
        <v>24</v>
      </c>
      <c r="D630" s="10" t="s">
        <v>1293</v>
      </c>
      <c r="E630" s="11" t="s">
        <v>94</v>
      </c>
      <c r="F630" s="28">
        <v>11</v>
      </c>
      <c r="G630" s="53"/>
      <c r="H630" s="30">
        <v>393.59999999999997</v>
      </c>
      <c r="I630" s="31">
        <f t="shared" si="18"/>
        <v>0</v>
      </c>
    </row>
    <row r="631" spans="1:9" x14ac:dyDescent="0.2">
      <c r="A631" s="27" t="s">
        <v>22</v>
      </c>
      <c r="B631" s="9" t="s">
        <v>1294</v>
      </c>
      <c r="C631" s="6" t="s">
        <v>24</v>
      </c>
      <c r="D631" s="10" t="s">
        <v>1295</v>
      </c>
      <c r="E631" s="11" t="s">
        <v>94</v>
      </c>
      <c r="F631" s="28">
        <v>14</v>
      </c>
      <c r="G631" s="53"/>
      <c r="H631" s="30">
        <v>625.19999999999993</v>
      </c>
      <c r="I631" s="31">
        <f t="shared" si="18"/>
        <v>0</v>
      </c>
    </row>
    <row r="632" spans="1:9" x14ac:dyDescent="0.2">
      <c r="A632" s="27" t="s">
        <v>22</v>
      </c>
      <c r="B632" s="9" t="s">
        <v>1297</v>
      </c>
      <c r="C632" s="6" t="s">
        <v>24</v>
      </c>
      <c r="D632" s="10" t="s">
        <v>1298</v>
      </c>
      <c r="E632" s="11" t="s">
        <v>94</v>
      </c>
      <c r="F632" s="28">
        <v>58</v>
      </c>
      <c r="G632" s="53"/>
      <c r="H632" s="30">
        <v>352.8</v>
      </c>
      <c r="I632" s="31">
        <f t="shared" si="18"/>
        <v>0</v>
      </c>
    </row>
    <row r="633" spans="1:9" x14ac:dyDescent="0.2">
      <c r="A633" s="27" t="s">
        <v>22</v>
      </c>
      <c r="B633" s="9" t="s">
        <v>1300</v>
      </c>
      <c r="C633" s="6" t="s">
        <v>24</v>
      </c>
      <c r="D633" s="10" t="s">
        <v>1301</v>
      </c>
      <c r="E633" s="11" t="s">
        <v>94</v>
      </c>
      <c r="F633" s="28">
        <v>1</v>
      </c>
      <c r="G633" s="53"/>
      <c r="H633" s="30">
        <v>21120</v>
      </c>
      <c r="I633" s="31">
        <f t="shared" si="18"/>
        <v>0</v>
      </c>
    </row>
    <row r="634" spans="1:9" x14ac:dyDescent="0.2">
      <c r="A634" s="27" t="s">
        <v>22</v>
      </c>
      <c r="B634" s="9" t="s">
        <v>1303</v>
      </c>
      <c r="C634" s="6" t="s">
        <v>24</v>
      </c>
      <c r="D634" s="10" t="s">
        <v>1304</v>
      </c>
      <c r="E634" s="11" t="s">
        <v>94</v>
      </c>
      <c r="F634" s="28">
        <v>10</v>
      </c>
      <c r="G634" s="53"/>
      <c r="H634" s="30">
        <v>2376</v>
      </c>
      <c r="I634" s="31">
        <f t="shared" si="18"/>
        <v>0</v>
      </c>
    </row>
    <row r="635" spans="1:9" x14ac:dyDescent="0.2">
      <c r="A635" s="27" t="s">
        <v>22</v>
      </c>
      <c r="B635" s="9" t="s">
        <v>1306</v>
      </c>
      <c r="C635" s="6" t="s">
        <v>24</v>
      </c>
      <c r="D635" s="10" t="s">
        <v>1307</v>
      </c>
      <c r="E635" s="11" t="s">
        <v>94</v>
      </c>
      <c r="F635" s="28">
        <v>4</v>
      </c>
      <c r="G635" s="53"/>
      <c r="H635" s="30">
        <v>1644</v>
      </c>
      <c r="I635" s="31">
        <f t="shared" si="18"/>
        <v>0</v>
      </c>
    </row>
    <row r="636" spans="1:9" ht="25.5" x14ac:dyDescent="0.2">
      <c r="A636" s="27" t="s">
        <v>22</v>
      </c>
      <c r="B636" s="9" t="s">
        <v>1309</v>
      </c>
      <c r="C636" s="6" t="s">
        <v>24</v>
      </c>
      <c r="D636" s="10" t="s">
        <v>1640</v>
      </c>
      <c r="E636" s="11" t="s">
        <v>94</v>
      </c>
      <c r="F636" s="28">
        <v>4</v>
      </c>
      <c r="G636" s="53"/>
      <c r="H636" s="30">
        <v>3840</v>
      </c>
      <c r="I636" s="31">
        <f t="shared" si="18"/>
        <v>0</v>
      </c>
    </row>
    <row r="637" spans="1:9" ht="25.5" x14ac:dyDescent="0.2">
      <c r="A637" s="27" t="s">
        <v>22</v>
      </c>
      <c r="B637" s="9" t="s">
        <v>1312</v>
      </c>
      <c r="C637" s="6" t="s">
        <v>24</v>
      </c>
      <c r="D637" s="10" t="s">
        <v>1641</v>
      </c>
      <c r="E637" s="11" t="s">
        <v>94</v>
      </c>
      <c r="F637" s="28">
        <v>2</v>
      </c>
      <c r="G637" s="53"/>
      <c r="H637" s="30">
        <v>472.79999999999995</v>
      </c>
      <c r="I637" s="31">
        <f t="shared" si="18"/>
        <v>0</v>
      </c>
    </row>
    <row r="638" spans="1:9" ht="25.5" x14ac:dyDescent="0.2">
      <c r="A638" s="27" t="s">
        <v>22</v>
      </c>
      <c r="B638" s="9" t="s">
        <v>1315</v>
      </c>
      <c r="C638" s="6" t="s">
        <v>24</v>
      </c>
      <c r="D638" s="10" t="s">
        <v>1642</v>
      </c>
      <c r="E638" s="11" t="s">
        <v>94</v>
      </c>
      <c r="F638" s="28">
        <v>3</v>
      </c>
      <c r="G638" s="53"/>
      <c r="H638" s="30">
        <v>276</v>
      </c>
      <c r="I638" s="31">
        <f t="shared" si="18"/>
        <v>0</v>
      </c>
    </row>
    <row r="639" spans="1:9" ht="25.5" x14ac:dyDescent="0.2">
      <c r="A639" s="27" t="s">
        <v>22</v>
      </c>
      <c r="B639" s="9" t="s">
        <v>1318</v>
      </c>
      <c r="C639" s="6" t="s">
        <v>24</v>
      </c>
      <c r="D639" s="10" t="s">
        <v>1319</v>
      </c>
      <c r="E639" s="11" t="s">
        <v>94</v>
      </c>
      <c r="F639" s="28">
        <v>15</v>
      </c>
      <c r="G639" s="53"/>
      <c r="H639" s="30">
        <v>3228</v>
      </c>
      <c r="I639" s="31">
        <f t="shared" si="18"/>
        <v>0</v>
      </c>
    </row>
    <row r="640" spans="1:9" ht="25.5" x14ac:dyDescent="0.2">
      <c r="A640" s="27" t="s">
        <v>22</v>
      </c>
      <c r="B640" s="9" t="s">
        <v>1320</v>
      </c>
      <c r="C640" s="6" t="s">
        <v>24</v>
      </c>
      <c r="D640" s="10" t="s">
        <v>1321</v>
      </c>
      <c r="E640" s="11" t="s">
        <v>94</v>
      </c>
      <c r="F640" s="28">
        <v>13</v>
      </c>
      <c r="G640" s="53"/>
      <c r="H640" s="30">
        <v>472.79999999999995</v>
      </c>
      <c r="I640" s="31">
        <f t="shared" si="18"/>
        <v>0</v>
      </c>
    </row>
    <row r="641" spans="1:9" ht="25.5" x14ac:dyDescent="0.2">
      <c r="A641" s="27" t="s">
        <v>22</v>
      </c>
      <c r="B641" s="9" t="s">
        <v>1322</v>
      </c>
      <c r="C641" s="6" t="s">
        <v>24</v>
      </c>
      <c r="D641" s="10" t="s">
        <v>1323</v>
      </c>
      <c r="E641" s="11" t="s">
        <v>94</v>
      </c>
      <c r="F641" s="28">
        <v>5</v>
      </c>
      <c r="G641" s="53"/>
      <c r="H641" s="30">
        <v>276</v>
      </c>
      <c r="I641" s="31">
        <f t="shared" si="18"/>
        <v>0</v>
      </c>
    </row>
    <row r="642" spans="1:9" ht="25.5" x14ac:dyDescent="0.2">
      <c r="A642" s="27" t="s">
        <v>22</v>
      </c>
      <c r="B642" s="9" t="s">
        <v>1324</v>
      </c>
      <c r="C642" s="6" t="s">
        <v>24</v>
      </c>
      <c r="D642" s="10" t="s">
        <v>1325</v>
      </c>
      <c r="E642" s="11" t="s">
        <v>94</v>
      </c>
      <c r="F642" s="28">
        <v>9</v>
      </c>
      <c r="G642" s="53"/>
      <c r="H642" s="30">
        <v>4032</v>
      </c>
      <c r="I642" s="31">
        <f t="shared" si="18"/>
        <v>0</v>
      </c>
    </row>
    <row r="643" spans="1:9" ht="25.5" x14ac:dyDescent="0.2">
      <c r="A643" s="27" t="s">
        <v>22</v>
      </c>
      <c r="B643" s="9" t="s">
        <v>1326</v>
      </c>
      <c r="C643" s="6" t="s">
        <v>24</v>
      </c>
      <c r="D643" s="10" t="s">
        <v>1327</v>
      </c>
      <c r="E643" s="11" t="s">
        <v>94</v>
      </c>
      <c r="F643" s="28">
        <v>7</v>
      </c>
      <c r="G643" s="53"/>
      <c r="H643" s="30">
        <v>472.79999999999995</v>
      </c>
      <c r="I643" s="31">
        <f t="shared" si="18"/>
        <v>0</v>
      </c>
    </row>
    <row r="644" spans="1:9" ht="25.5" x14ac:dyDescent="0.2">
      <c r="A644" s="27" t="s">
        <v>22</v>
      </c>
      <c r="B644" s="9" t="s">
        <v>1328</v>
      </c>
      <c r="C644" s="6" t="s">
        <v>24</v>
      </c>
      <c r="D644" s="10" t="s">
        <v>1329</v>
      </c>
      <c r="E644" s="11" t="s">
        <v>94</v>
      </c>
      <c r="F644" s="28">
        <v>4</v>
      </c>
      <c r="G644" s="53"/>
      <c r="H644" s="30">
        <v>276</v>
      </c>
      <c r="I644" s="31">
        <f t="shared" si="18"/>
        <v>0</v>
      </c>
    </row>
    <row r="645" spans="1:9" ht="25.5" x14ac:dyDescent="0.2">
      <c r="A645" s="27" t="s">
        <v>22</v>
      </c>
      <c r="B645" s="9" t="s">
        <v>1330</v>
      </c>
      <c r="C645" s="6" t="s">
        <v>24</v>
      </c>
      <c r="D645" s="10" t="s">
        <v>1331</v>
      </c>
      <c r="E645" s="11" t="s">
        <v>1332</v>
      </c>
      <c r="F645" s="28">
        <v>3</v>
      </c>
      <c r="G645" s="53"/>
      <c r="H645" s="30">
        <v>12.239999999999998</v>
      </c>
      <c r="I645" s="31">
        <f t="shared" si="18"/>
        <v>0</v>
      </c>
    </row>
    <row r="646" spans="1:9" ht="25.5" x14ac:dyDescent="0.2">
      <c r="A646" s="27" t="s">
        <v>22</v>
      </c>
      <c r="B646" s="9" t="s">
        <v>1334</v>
      </c>
      <c r="C646" s="6" t="s">
        <v>24</v>
      </c>
      <c r="D646" s="10" t="s">
        <v>1335</v>
      </c>
      <c r="E646" s="11" t="s">
        <v>1332</v>
      </c>
      <c r="F646" s="28">
        <v>3</v>
      </c>
      <c r="G646" s="53"/>
      <c r="H646" s="30">
        <v>12.239999999999998</v>
      </c>
      <c r="I646" s="31">
        <f t="shared" si="18"/>
        <v>0</v>
      </c>
    </row>
    <row r="647" spans="1:9" x14ac:dyDescent="0.2">
      <c r="A647" s="27" t="s">
        <v>22</v>
      </c>
      <c r="B647" s="9" t="s">
        <v>1336</v>
      </c>
      <c r="C647" s="6" t="s">
        <v>24</v>
      </c>
      <c r="D647" s="10" t="s">
        <v>1643</v>
      </c>
      <c r="E647" s="11" t="s">
        <v>1332</v>
      </c>
      <c r="F647" s="28">
        <v>3</v>
      </c>
      <c r="G647" s="53"/>
      <c r="H647" s="30">
        <v>37.199999999999996</v>
      </c>
      <c r="I647" s="31">
        <f t="shared" si="18"/>
        <v>0</v>
      </c>
    </row>
    <row r="648" spans="1:9" ht="25.5" x14ac:dyDescent="0.2">
      <c r="A648" s="27" t="s">
        <v>22</v>
      </c>
      <c r="B648" s="9" t="s">
        <v>1338</v>
      </c>
      <c r="C648" s="6" t="s">
        <v>24</v>
      </c>
      <c r="D648" s="10" t="s">
        <v>1644</v>
      </c>
      <c r="E648" s="11" t="s">
        <v>94</v>
      </c>
      <c r="F648" s="28">
        <v>3</v>
      </c>
      <c r="G648" s="53"/>
      <c r="H648" s="30">
        <v>9804</v>
      </c>
      <c r="I648" s="31">
        <f t="shared" si="18"/>
        <v>0</v>
      </c>
    </row>
    <row r="649" spans="1:9" ht="25.5" x14ac:dyDescent="0.2">
      <c r="A649" s="27" t="s">
        <v>22</v>
      </c>
      <c r="B649" s="9" t="s">
        <v>1340</v>
      </c>
      <c r="C649" s="6" t="s">
        <v>24</v>
      </c>
      <c r="D649" s="10" t="s">
        <v>1645</v>
      </c>
      <c r="E649" s="11" t="s">
        <v>94</v>
      </c>
      <c r="F649" s="28">
        <v>2</v>
      </c>
      <c r="G649" s="53"/>
      <c r="H649" s="30">
        <v>1070.3999999999999</v>
      </c>
      <c r="I649" s="31">
        <f t="shared" si="18"/>
        <v>0</v>
      </c>
    </row>
    <row r="650" spans="1:9" ht="25.5" x14ac:dyDescent="0.2">
      <c r="A650" s="27" t="s">
        <v>22</v>
      </c>
      <c r="B650" s="9" t="s">
        <v>1342</v>
      </c>
      <c r="C650" s="6" t="s">
        <v>24</v>
      </c>
      <c r="D650" s="10" t="s">
        <v>1646</v>
      </c>
      <c r="E650" s="11" t="s">
        <v>94</v>
      </c>
      <c r="F650" s="28">
        <v>1</v>
      </c>
      <c r="G650" s="53"/>
      <c r="H650" s="30">
        <v>549.6</v>
      </c>
      <c r="I650" s="31">
        <f t="shared" si="18"/>
        <v>0</v>
      </c>
    </row>
    <row r="651" spans="1:9" ht="25.5" x14ac:dyDescent="0.2">
      <c r="A651" s="27" t="s">
        <v>22</v>
      </c>
      <c r="B651" s="9" t="s">
        <v>1344</v>
      </c>
      <c r="C651" s="6" t="s">
        <v>24</v>
      </c>
      <c r="D651" s="10" t="s">
        <v>1345</v>
      </c>
      <c r="E651" s="11" t="s">
        <v>94</v>
      </c>
      <c r="F651" s="28">
        <v>2</v>
      </c>
      <c r="G651" s="53"/>
      <c r="H651" s="30">
        <v>4476</v>
      </c>
      <c r="I651" s="31">
        <f t="shared" si="18"/>
        <v>0</v>
      </c>
    </row>
    <row r="652" spans="1:9" ht="25.5" x14ac:dyDescent="0.2">
      <c r="A652" s="27" t="s">
        <v>22</v>
      </c>
      <c r="B652" s="9" t="s">
        <v>1346</v>
      </c>
      <c r="C652" s="6" t="s">
        <v>24</v>
      </c>
      <c r="D652" s="10" t="s">
        <v>1347</v>
      </c>
      <c r="E652" s="11" t="s">
        <v>94</v>
      </c>
      <c r="F652" s="28">
        <v>1</v>
      </c>
      <c r="G652" s="53"/>
      <c r="H652" s="30">
        <v>535.19999999999993</v>
      </c>
      <c r="I652" s="31">
        <f t="shared" si="18"/>
        <v>0</v>
      </c>
    </row>
    <row r="653" spans="1:9" x14ac:dyDescent="0.2">
      <c r="A653" s="27" t="s">
        <v>22</v>
      </c>
      <c r="B653" s="9" t="s">
        <v>1348</v>
      </c>
      <c r="C653" s="6" t="s">
        <v>24</v>
      </c>
      <c r="D653" s="10" t="s">
        <v>1349</v>
      </c>
      <c r="E653" s="11" t="s">
        <v>94</v>
      </c>
      <c r="F653" s="28">
        <v>2</v>
      </c>
      <c r="G653" s="53"/>
      <c r="H653" s="30">
        <v>276</v>
      </c>
      <c r="I653" s="31">
        <f t="shared" si="18"/>
        <v>0</v>
      </c>
    </row>
    <row r="654" spans="1:9" ht="25.5" x14ac:dyDescent="0.2">
      <c r="A654" s="27" t="s">
        <v>22</v>
      </c>
      <c r="B654" s="9" t="s">
        <v>1350</v>
      </c>
      <c r="C654" s="6" t="s">
        <v>24</v>
      </c>
      <c r="D654" s="10" t="s">
        <v>1351</v>
      </c>
      <c r="E654" s="11" t="s">
        <v>94</v>
      </c>
      <c r="F654" s="28">
        <v>21</v>
      </c>
      <c r="G654" s="53"/>
      <c r="H654" s="30">
        <v>2424</v>
      </c>
      <c r="I654" s="31">
        <f t="shared" si="18"/>
        <v>0</v>
      </c>
    </row>
    <row r="655" spans="1:9" ht="25.5" x14ac:dyDescent="0.2">
      <c r="A655" s="27" t="s">
        <v>22</v>
      </c>
      <c r="B655" s="9" t="s">
        <v>1353</v>
      </c>
      <c r="C655" s="6" t="s">
        <v>24</v>
      </c>
      <c r="D655" s="10" t="s">
        <v>1354</v>
      </c>
      <c r="E655" s="11" t="s">
        <v>94</v>
      </c>
      <c r="F655" s="28">
        <v>8</v>
      </c>
      <c r="G655" s="53"/>
      <c r="H655" s="30">
        <v>385.2</v>
      </c>
      <c r="I655" s="31">
        <f t="shared" si="18"/>
        <v>0</v>
      </c>
    </row>
    <row r="656" spans="1:9" ht="25.5" x14ac:dyDescent="0.2">
      <c r="A656" s="27" t="s">
        <v>22</v>
      </c>
      <c r="B656" s="9" t="s">
        <v>1356</v>
      </c>
      <c r="C656" s="6" t="s">
        <v>24</v>
      </c>
      <c r="D656" s="10" t="s">
        <v>1357</v>
      </c>
      <c r="E656" s="11" t="s">
        <v>94</v>
      </c>
      <c r="F656" s="28">
        <v>6</v>
      </c>
      <c r="G656" s="53"/>
      <c r="H656" s="30">
        <v>276</v>
      </c>
      <c r="I656" s="31">
        <f t="shared" si="18"/>
        <v>0</v>
      </c>
    </row>
    <row r="657" spans="1:9" ht="25.5" x14ac:dyDescent="0.2">
      <c r="A657" s="27" t="s">
        <v>22</v>
      </c>
      <c r="B657" s="9" t="s">
        <v>1358</v>
      </c>
      <c r="C657" s="6" t="s">
        <v>24</v>
      </c>
      <c r="D657" s="10" t="s">
        <v>1359</v>
      </c>
      <c r="E657" s="11" t="s">
        <v>94</v>
      </c>
      <c r="F657" s="28">
        <v>6</v>
      </c>
      <c r="G657" s="53"/>
      <c r="H657" s="30">
        <v>2112</v>
      </c>
      <c r="I657" s="31">
        <f t="shared" si="18"/>
        <v>0</v>
      </c>
    </row>
    <row r="658" spans="1:9" ht="25.5" x14ac:dyDescent="0.2">
      <c r="A658" s="27" t="s">
        <v>22</v>
      </c>
      <c r="B658" s="9" t="s">
        <v>1360</v>
      </c>
      <c r="C658" s="6" t="s">
        <v>24</v>
      </c>
      <c r="D658" s="10" t="s">
        <v>1361</v>
      </c>
      <c r="E658" s="11" t="s">
        <v>94</v>
      </c>
      <c r="F658" s="28">
        <v>3</v>
      </c>
      <c r="G658" s="53"/>
      <c r="H658" s="30">
        <v>376.8</v>
      </c>
      <c r="I658" s="31">
        <f t="shared" si="18"/>
        <v>0</v>
      </c>
    </row>
    <row r="659" spans="1:9" x14ac:dyDescent="0.2">
      <c r="A659" s="27" t="s">
        <v>22</v>
      </c>
      <c r="B659" s="9" t="s">
        <v>1362</v>
      </c>
      <c r="C659" s="6" t="s">
        <v>24</v>
      </c>
      <c r="D659" s="10" t="s">
        <v>1363</v>
      </c>
      <c r="E659" s="11" t="s">
        <v>94</v>
      </c>
      <c r="F659" s="28">
        <v>4</v>
      </c>
      <c r="G659" s="53"/>
      <c r="H659" s="30">
        <v>219.6</v>
      </c>
      <c r="I659" s="31">
        <f t="shared" si="18"/>
        <v>0</v>
      </c>
    </row>
    <row r="660" spans="1:9" ht="25.5" x14ac:dyDescent="0.2">
      <c r="A660" s="27" t="s">
        <v>22</v>
      </c>
      <c r="B660" s="9" t="s">
        <v>1364</v>
      </c>
      <c r="C660" s="6" t="s">
        <v>24</v>
      </c>
      <c r="D660" s="10" t="s">
        <v>1365</v>
      </c>
      <c r="E660" s="11" t="s">
        <v>129</v>
      </c>
      <c r="F660" s="28">
        <v>3007.282801616092</v>
      </c>
      <c r="G660" s="53"/>
      <c r="H660" s="30">
        <v>154.79999999999998</v>
      </c>
      <c r="I660" s="31">
        <f t="shared" si="18"/>
        <v>0</v>
      </c>
    </row>
    <row r="661" spans="1:9" ht="25.5" x14ac:dyDescent="0.2">
      <c r="A661" s="27" t="s">
        <v>22</v>
      </c>
      <c r="B661" s="9" t="s">
        <v>1367</v>
      </c>
      <c r="C661" s="6" t="s">
        <v>24</v>
      </c>
      <c r="D661" s="10" t="s">
        <v>1368</v>
      </c>
      <c r="E661" s="11" t="s">
        <v>129</v>
      </c>
      <c r="F661" s="28">
        <v>109.92370137229967</v>
      </c>
      <c r="G661" s="53"/>
      <c r="H661" s="30">
        <v>135.6</v>
      </c>
      <c r="I661" s="31">
        <f t="shared" si="18"/>
        <v>0</v>
      </c>
    </row>
    <row r="662" spans="1:9" ht="25.5" x14ac:dyDescent="0.2">
      <c r="A662" s="27" t="s">
        <v>22</v>
      </c>
      <c r="B662" s="9" t="s">
        <v>1369</v>
      </c>
      <c r="C662" s="6" t="s">
        <v>24</v>
      </c>
      <c r="D662" s="10" t="s">
        <v>1370</v>
      </c>
      <c r="E662" s="11" t="s">
        <v>129</v>
      </c>
      <c r="F662" s="28">
        <v>1727.6233365940354</v>
      </c>
      <c r="G662" s="53"/>
      <c r="H662" s="30">
        <v>512.4</v>
      </c>
      <c r="I662" s="31">
        <f t="shared" ref="I662:I725" si="19">F662*G662</f>
        <v>0</v>
      </c>
    </row>
    <row r="663" spans="1:9" ht="25.5" x14ac:dyDescent="0.2">
      <c r="A663" s="27" t="s">
        <v>22</v>
      </c>
      <c r="B663" s="9" t="s">
        <v>1371</v>
      </c>
      <c r="C663" s="6" t="s">
        <v>24</v>
      </c>
      <c r="D663" s="10" t="s">
        <v>1372</v>
      </c>
      <c r="E663" s="11" t="s">
        <v>129</v>
      </c>
      <c r="F663" s="28">
        <v>23.687143325808538</v>
      </c>
      <c r="G663" s="53"/>
      <c r="H663" s="30">
        <v>229.2</v>
      </c>
      <c r="I663" s="31">
        <f t="shared" si="19"/>
        <v>0</v>
      </c>
    </row>
    <row r="664" spans="1:9" ht="25.5" x14ac:dyDescent="0.2">
      <c r="A664" s="27" t="s">
        <v>22</v>
      </c>
      <c r="B664" s="9" t="s">
        <v>1373</v>
      </c>
      <c r="C664" s="6" t="s">
        <v>24</v>
      </c>
      <c r="D664" s="10" t="s">
        <v>1374</v>
      </c>
      <c r="E664" s="11" t="s">
        <v>129</v>
      </c>
      <c r="F664" s="28">
        <v>440.78944890999514</v>
      </c>
      <c r="G664" s="53"/>
      <c r="H664" s="30">
        <v>480</v>
      </c>
      <c r="I664" s="31">
        <f t="shared" si="19"/>
        <v>0</v>
      </c>
    </row>
    <row r="665" spans="1:9" ht="25.5" x14ac:dyDescent="0.2">
      <c r="A665" s="27" t="s">
        <v>22</v>
      </c>
      <c r="B665" s="9" t="s">
        <v>1375</v>
      </c>
      <c r="C665" s="6" t="s">
        <v>24</v>
      </c>
      <c r="D665" s="10" t="s">
        <v>1376</v>
      </c>
      <c r="E665" s="11" t="s">
        <v>129</v>
      </c>
      <c r="F665" s="28">
        <v>50.142913793594694</v>
      </c>
      <c r="G665" s="53"/>
      <c r="H665" s="30">
        <v>327.59999999999997</v>
      </c>
      <c r="I665" s="31">
        <f t="shared" si="19"/>
        <v>0</v>
      </c>
    </row>
    <row r="666" spans="1:9" ht="25.5" x14ac:dyDescent="0.2">
      <c r="A666" s="27" t="s">
        <v>22</v>
      </c>
      <c r="B666" s="9" t="s">
        <v>1377</v>
      </c>
      <c r="C666" s="6" t="s">
        <v>24</v>
      </c>
      <c r="D666" s="10" t="s">
        <v>1378</v>
      </c>
      <c r="E666" s="11" t="s">
        <v>129</v>
      </c>
      <c r="F666" s="28">
        <v>64.60129997947783</v>
      </c>
      <c r="G666" s="53"/>
      <c r="H666" s="30">
        <v>434.4</v>
      </c>
      <c r="I666" s="31">
        <f t="shared" si="19"/>
        <v>0</v>
      </c>
    </row>
    <row r="667" spans="1:9" ht="25.5" x14ac:dyDescent="0.2">
      <c r="A667" s="27" t="s">
        <v>22</v>
      </c>
      <c r="B667" s="9" t="s">
        <v>1379</v>
      </c>
      <c r="C667" s="6" t="s">
        <v>24</v>
      </c>
      <c r="D667" s="10" t="s">
        <v>1380</v>
      </c>
      <c r="E667" s="11" t="s">
        <v>94</v>
      </c>
      <c r="F667" s="28">
        <v>6</v>
      </c>
      <c r="G667" s="53"/>
      <c r="H667" s="30">
        <v>2808</v>
      </c>
      <c r="I667" s="31">
        <f t="shared" si="19"/>
        <v>0</v>
      </c>
    </row>
    <row r="668" spans="1:9" x14ac:dyDescent="0.2">
      <c r="A668" s="27" t="s">
        <v>22</v>
      </c>
      <c r="B668" s="9" t="s">
        <v>1382</v>
      </c>
      <c r="C668" s="6" t="s">
        <v>24</v>
      </c>
      <c r="D668" s="10" t="s">
        <v>1383</v>
      </c>
      <c r="E668" s="11" t="s">
        <v>94</v>
      </c>
      <c r="F668" s="28">
        <v>8</v>
      </c>
      <c r="G668" s="53"/>
      <c r="H668" s="30">
        <v>968.4</v>
      </c>
      <c r="I668" s="31">
        <f t="shared" si="19"/>
        <v>0</v>
      </c>
    </row>
    <row r="669" spans="1:9" ht="25.5" x14ac:dyDescent="0.2">
      <c r="A669" s="27" t="s">
        <v>22</v>
      </c>
      <c r="B669" s="9" t="s">
        <v>1385</v>
      </c>
      <c r="C669" s="6" t="s">
        <v>24</v>
      </c>
      <c r="D669" s="10" t="s">
        <v>1386</v>
      </c>
      <c r="E669" s="11" t="s">
        <v>94</v>
      </c>
      <c r="F669" s="28">
        <v>3</v>
      </c>
      <c r="G669" s="53"/>
      <c r="H669" s="30">
        <v>20280</v>
      </c>
      <c r="I669" s="31">
        <f t="shared" si="19"/>
        <v>0</v>
      </c>
    </row>
    <row r="670" spans="1:9" ht="25.5" x14ac:dyDescent="0.2">
      <c r="A670" s="27" t="s">
        <v>22</v>
      </c>
      <c r="B670" s="9" t="s">
        <v>1388</v>
      </c>
      <c r="C670" s="6" t="s">
        <v>24</v>
      </c>
      <c r="D670" s="10" t="s">
        <v>1389</v>
      </c>
      <c r="E670" s="11" t="s">
        <v>94</v>
      </c>
      <c r="F670" s="28">
        <v>3</v>
      </c>
      <c r="G670" s="53"/>
      <c r="H670" s="30">
        <v>1680</v>
      </c>
      <c r="I670" s="31">
        <f t="shared" si="19"/>
        <v>0</v>
      </c>
    </row>
    <row r="671" spans="1:9" x14ac:dyDescent="0.2">
      <c r="A671" s="27" t="s">
        <v>22</v>
      </c>
      <c r="B671" s="9" t="s">
        <v>1391</v>
      </c>
      <c r="C671" s="6" t="s">
        <v>24</v>
      </c>
      <c r="D671" s="10" t="s">
        <v>1392</v>
      </c>
      <c r="E671" s="11" t="s">
        <v>94</v>
      </c>
      <c r="F671" s="28">
        <v>3</v>
      </c>
      <c r="G671" s="53"/>
      <c r="H671" s="30">
        <v>856.8</v>
      </c>
      <c r="I671" s="31">
        <f t="shared" si="19"/>
        <v>0</v>
      </c>
    </row>
    <row r="672" spans="1:9" x14ac:dyDescent="0.2">
      <c r="A672" s="27" t="s">
        <v>22</v>
      </c>
      <c r="B672" s="9" t="s">
        <v>1394</v>
      </c>
      <c r="C672" s="6" t="s">
        <v>24</v>
      </c>
      <c r="D672" s="10" t="s">
        <v>1395</v>
      </c>
      <c r="E672" s="11" t="s">
        <v>1332</v>
      </c>
      <c r="F672" s="28">
        <v>4</v>
      </c>
      <c r="G672" s="53"/>
      <c r="H672" s="30">
        <v>247.2</v>
      </c>
      <c r="I672" s="31">
        <f t="shared" si="19"/>
        <v>0</v>
      </c>
    </row>
    <row r="673" spans="1:9" ht="25.5" x14ac:dyDescent="0.2">
      <c r="A673" s="27" t="s">
        <v>22</v>
      </c>
      <c r="B673" s="9" t="s">
        <v>1397</v>
      </c>
      <c r="C673" s="6" t="s">
        <v>24</v>
      </c>
      <c r="D673" s="10" t="s">
        <v>1398</v>
      </c>
      <c r="E673" s="11" t="s">
        <v>94</v>
      </c>
      <c r="F673" s="28">
        <v>1</v>
      </c>
      <c r="G673" s="53"/>
      <c r="H673" s="30">
        <v>25200</v>
      </c>
      <c r="I673" s="31">
        <f t="shared" si="19"/>
        <v>0</v>
      </c>
    </row>
    <row r="674" spans="1:9" ht="25.5" x14ac:dyDescent="0.2">
      <c r="A674" s="27" t="s">
        <v>22</v>
      </c>
      <c r="B674" s="9" t="s">
        <v>1399</v>
      </c>
      <c r="C674" s="6" t="s">
        <v>24</v>
      </c>
      <c r="D674" s="10" t="s">
        <v>1400</v>
      </c>
      <c r="E674" s="11" t="s">
        <v>94</v>
      </c>
      <c r="F674" s="28">
        <v>2</v>
      </c>
      <c r="G674" s="53"/>
      <c r="H674" s="30">
        <v>3432</v>
      </c>
      <c r="I674" s="31">
        <f t="shared" si="19"/>
        <v>0</v>
      </c>
    </row>
    <row r="675" spans="1:9" x14ac:dyDescent="0.2">
      <c r="A675" s="27" t="s">
        <v>22</v>
      </c>
      <c r="B675" s="9" t="s">
        <v>1401</v>
      </c>
      <c r="C675" s="6" t="s">
        <v>24</v>
      </c>
      <c r="D675" s="10" t="s">
        <v>1402</v>
      </c>
      <c r="E675" s="11" t="s">
        <v>94</v>
      </c>
      <c r="F675" s="28">
        <v>1</v>
      </c>
      <c r="G675" s="53"/>
      <c r="H675" s="30">
        <v>1536</v>
      </c>
      <c r="I675" s="31">
        <f t="shared" si="19"/>
        <v>0</v>
      </c>
    </row>
    <row r="676" spans="1:9" ht="25.5" x14ac:dyDescent="0.2">
      <c r="A676" s="27" t="s">
        <v>22</v>
      </c>
      <c r="B676" s="9" t="s">
        <v>1403</v>
      </c>
      <c r="C676" s="6" t="s">
        <v>24</v>
      </c>
      <c r="D676" s="10" t="s">
        <v>1404</v>
      </c>
      <c r="E676" s="11" t="s">
        <v>1332</v>
      </c>
      <c r="F676" s="28">
        <v>2</v>
      </c>
      <c r="G676" s="53"/>
      <c r="H676" s="30">
        <v>327.59999999999997</v>
      </c>
      <c r="I676" s="31">
        <f t="shared" si="19"/>
        <v>0</v>
      </c>
    </row>
    <row r="677" spans="1:9" x14ac:dyDescent="0.2">
      <c r="A677" s="27" t="s">
        <v>22</v>
      </c>
      <c r="B677" s="9" t="s">
        <v>1405</v>
      </c>
      <c r="C677" s="6" t="s">
        <v>24</v>
      </c>
      <c r="D677" s="10" t="s">
        <v>1406</v>
      </c>
      <c r="E677" s="11" t="s">
        <v>94</v>
      </c>
      <c r="F677" s="28">
        <v>4</v>
      </c>
      <c r="G677" s="53"/>
      <c r="H677" s="30">
        <v>3048</v>
      </c>
      <c r="I677" s="31">
        <f t="shared" si="19"/>
        <v>0</v>
      </c>
    </row>
    <row r="678" spans="1:9" ht="25.5" x14ac:dyDescent="0.2">
      <c r="A678" s="27" t="s">
        <v>22</v>
      </c>
      <c r="B678" s="9" t="s">
        <v>1408</v>
      </c>
      <c r="C678" s="6" t="s">
        <v>24</v>
      </c>
      <c r="D678" s="10" t="s">
        <v>1409</v>
      </c>
      <c r="E678" s="11" t="s">
        <v>94</v>
      </c>
      <c r="F678" s="28">
        <v>3</v>
      </c>
      <c r="G678" s="53"/>
      <c r="H678" s="30">
        <v>339.59999999999997</v>
      </c>
      <c r="I678" s="31">
        <f t="shared" si="19"/>
        <v>0</v>
      </c>
    </row>
    <row r="679" spans="1:9" x14ac:dyDescent="0.2">
      <c r="A679" s="27" t="s">
        <v>22</v>
      </c>
      <c r="B679" s="9" t="s">
        <v>1411</v>
      </c>
      <c r="C679" s="6" t="s">
        <v>24</v>
      </c>
      <c r="D679" s="10" t="s">
        <v>1412</v>
      </c>
      <c r="E679" s="11" t="s">
        <v>94</v>
      </c>
      <c r="F679" s="28">
        <v>1</v>
      </c>
      <c r="G679" s="53"/>
      <c r="H679" s="30">
        <v>178.79999999999998</v>
      </c>
      <c r="I679" s="31">
        <f t="shared" si="19"/>
        <v>0</v>
      </c>
    </row>
    <row r="680" spans="1:9" x14ac:dyDescent="0.2">
      <c r="A680" s="27" t="s">
        <v>22</v>
      </c>
      <c r="B680" s="9" t="s">
        <v>1413</v>
      </c>
      <c r="C680" s="6" t="s">
        <v>24</v>
      </c>
      <c r="D680" s="10" t="s">
        <v>1414</v>
      </c>
      <c r="E680" s="11" t="s">
        <v>1332</v>
      </c>
      <c r="F680" s="28">
        <v>6</v>
      </c>
      <c r="G680" s="53"/>
      <c r="H680" s="30">
        <v>20.76</v>
      </c>
      <c r="I680" s="31">
        <f t="shared" si="19"/>
        <v>0</v>
      </c>
    </row>
    <row r="681" spans="1:9" x14ac:dyDescent="0.2">
      <c r="A681" s="27" t="s">
        <v>22</v>
      </c>
      <c r="B681" s="9" t="s">
        <v>1415</v>
      </c>
      <c r="C681" s="6" t="s">
        <v>24</v>
      </c>
      <c r="D681" s="10" t="s">
        <v>1416</v>
      </c>
      <c r="E681" s="11" t="s">
        <v>26</v>
      </c>
      <c r="F681" s="28">
        <v>1.6919388089863241</v>
      </c>
      <c r="G681" s="53"/>
      <c r="H681" s="30">
        <v>32280</v>
      </c>
      <c r="I681" s="31">
        <f t="shared" si="19"/>
        <v>0</v>
      </c>
    </row>
    <row r="682" spans="1:9" ht="25.5" x14ac:dyDescent="0.2">
      <c r="A682" s="27" t="s">
        <v>22</v>
      </c>
      <c r="B682" s="9" t="s">
        <v>1418</v>
      </c>
      <c r="C682" s="6" t="s">
        <v>24</v>
      </c>
      <c r="D682" s="10" t="s">
        <v>1419</v>
      </c>
      <c r="E682" s="11" t="s">
        <v>205</v>
      </c>
      <c r="F682" s="28">
        <v>9.7736019713967881</v>
      </c>
      <c r="G682" s="53"/>
      <c r="H682" s="30">
        <v>334.8</v>
      </c>
      <c r="I682" s="31">
        <f t="shared" si="19"/>
        <v>0</v>
      </c>
    </row>
    <row r="683" spans="1:9" ht="25.5" x14ac:dyDescent="0.2">
      <c r="A683" s="27" t="s">
        <v>22</v>
      </c>
      <c r="B683" s="9" t="s">
        <v>1421</v>
      </c>
      <c r="C683" s="6" t="s">
        <v>24</v>
      </c>
      <c r="D683" s="10" t="s">
        <v>1422</v>
      </c>
      <c r="E683" s="11" t="s">
        <v>205</v>
      </c>
      <c r="F683" s="28">
        <v>14.660402957095183</v>
      </c>
      <c r="G683" s="53"/>
      <c r="H683" s="30">
        <v>384</v>
      </c>
      <c r="I683" s="31">
        <f t="shared" si="19"/>
        <v>0</v>
      </c>
    </row>
    <row r="684" spans="1:9" ht="25.5" x14ac:dyDescent="0.2">
      <c r="A684" s="27" t="s">
        <v>22</v>
      </c>
      <c r="B684" s="9" t="s">
        <v>1423</v>
      </c>
      <c r="C684" s="6" t="s">
        <v>24</v>
      </c>
      <c r="D684" s="10" t="s">
        <v>1424</v>
      </c>
      <c r="E684" s="11" t="s">
        <v>205</v>
      </c>
      <c r="F684" s="28">
        <v>62.755548551492744</v>
      </c>
      <c r="G684" s="53"/>
      <c r="H684" s="30">
        <v>512.4</v>
      </c>
      <c r="I684" s="31">
        <f t="shared" si="19"/>
        <v>0</v>
      </c>
    </row>
    <row r="685" spans="1:9" ht="25.5" x14ac:dyDescent="0.2">
      <c r="A685" s="27" t="s">
        <v>22</v>
      </c>
      <c r="B685" s="9" t="s">
        <v>1425</v>
      </c>
      <c r="C685" s="6" t="s">
        <v>24</v>
      </c>
      <c r="D685" s="10" t="s">
        <v>1426</v>
      </c>
      <c r="E685" s="11" t="s">
        <v>205</v>
      </c>
      <c r="F685" s="28">
        <v>82.39146461887492</v>
      </c>
      <c r="G685" s="53"/>
      <c r="H685" s="30">
        <v>535.19999999999993</v>
      </c>
      <c r="I685" s="31">
        <f t="shared" si="19"/>
        <v>0</v>
      </c>
    </row>
    <row r="686" spans="1:9" x14ac:dyDescent="0.2">
      <c r="A686" s="27" t="s">
        <v>22</v>
      </c>
      <c r="B686" s="9" t="s">
        <v>1427</v>
      </c>
      <c r="C686" s="6" t="s">
        <v>24</v>
      </c>
      <c r="D686" s="10" t="s">
        <v>1428</v>
      </c>
      <c r="E686" s="11" t="s">
        <v>205</v>
      </c>
      <c r="F686" s="28">
        <v>8.3058814259328635</v>
      </c>
      <c r="G686" s="53"/>
      <c r="H686" s="30">
        <v>1002</v>
      </c>
      <c r="I686" s="31">
        <f t="shared" si="19"/>
        <v>0</v>
      </c>
    </row>
    <row r="687" spans="1:9" ht="25.5" x14ac:dyDescent="0.2">
      <c r="A687" s="27" t="s">
        <v>22</v>
      </c>
      <c r="B687" s="9" t="s">
        <v>1429</v>
      </c>
      <c r="C687" s="6" t="s">
        <v>24</v>
      </c>
      <c r="D687" s="10" t="s">
        <v>1430</v>
      </c>
      <c r="E687" s="11" t="s">
        <v>205</v>
      </c>
      <c r="F687" s="28">
        <v>10.151632853917944</v>
      </c>
      <c r="G687" s="53"/>
      <c r="H687" s="30">
        <v>2388</v>
      </c>
      <c r="I687" s="31">
        <f t="shared" si="19"/>
        <v>0</v>
      </c>
    </row>
    <row r="688" spans="1:9" ht="25.5" x14ac:dyDescent="0.2">
      <c r="A688" s="27" t="s">
        <v>22</v>
      </c>
      <c r="B688" s="9" t="s">
        <v>1432</v>
      </c>
      <c r="C688" s="6" t="s">
        <v>24</v>
      </c>
      <c r="D688" s="10" t="s">
        <v>1433</v>
      </c>
      <c r="E688" s="11" t="s">
        <v>205</v>
      </c>
      <c r="F688" s="28">
        <v>9.2287571399254045</v>
      </c>
      <c r="G688" s="53"/>
      <c r="H688" s="30">
        <v>2556</v>
      </c>
      <c r="I688" s="31">
        <f t="shared" si="19"/>
        <v>0</v>
      </c>
    </row>
    <row r="689" spans="1:9" ht="25.5" x14ac:dyDescent="0.2">
      <c r="A689" s="27" t="s">
        <v>22</v>
      </c>
      <c r="B689" s="9" t="s">
        <v>1434</v>
      </c>
      <c r="C689" s="6" t="s">
        <v>24</v>
      </c>
      <c r="D689" s="10" t="s">
        <v>1435</v>
      </c>
      <c r="E689" s="11" t="s">
        <v>205</v>
      </c>
      <c r="F689" s="28">
        <v>3.9991280939676748</v>
      </c>
      <c r="G689" s="53"/>
      <c r="H689" s="30">
        <v>2796</v>
      </c>
      <c r="I689" s="31">
        <f t="shared" si="19"/>
        <v>0</v>
      </c>
    </row>
    <row r="690" spans="1:9" ht="25.5" x14ac:dyDescent="0.2">
      <c r="A690" s="27" t="s">
        <v>22</v>
      </c>
      <c r="B690" s="9" t="s">
        <v>1436</v>
      </c>
      <c r="C690" s="6" t="s">
        <v>24</v>
      </c>
      <c r="D690" s="10" t="s">
        <v>1437</v>
      </c>
      <c r="E690" s="11" t="s">
        <v>205</v>
      </c>
      <c r="F690" s="28">
        <v>3.6915028559701617</v>
      </c>
      <c r="G690" s="53"/>
      <c r="H690" s="30">
        <v>3000</v>
      </c>
      <c r="I690" s="31">
        <f t="shared" si="19"/>
        <v>0</v>
      </c>
    </row>
    <row r="691" spans="1:9" x14ac:dyDescent="0.2">
      <c r="A691" s="27" t="s">
        <v>22</v>
      </c>
      <c r="B691" s="9" t="s">
        <v>1438</v>
      </c>
      <c r="C691" s="6" t="s">
        <v>24</v>
      </c>
      <c r="D691" s="10" t="s">
        <v>1439</v>
      </c>
      <c r="E691" s="11" t="s">
        <v>205</v>
      </c>
      <c r="F691" s="28">
        <v>16.30413761386821</v>
      </c>
      <c r="G691" s="53"/>
      <c r="H691" s="30">
        <v>832.8</v>
      </c>
      <c r="I691" s="31">
        <f t="shared" si="19"/>
        <v>0</v>
      </c>
    </row>
    <row r="692" spans="1:9" x14ac:dyDescent="0.2">
      <c r="A692" s="27" t="s">
        <v>22</v>
      </c>
      <c r="B692" s="9" t="s">
        <v>1441</v>
      </c>
      <c r="C692" s="6" t="s">
        <v>24</v>
      </c>
      <c r="D692" s="10" t="s">
        <v>1442</v>
      </c>
      <c r="E692" s="11" t="s">
        <v>205</v>
      </c>
      <c r="F692" s="28">
        <v>101.20870330118193</v>
      </c>
      <c r="G692" s="53"/>
      <c r="H692" s="30">
        <v>516</v>
      </c>
      <c r="I692" s="31">
        <f t="shared" si="19"/>
        <v>0</v>
      </c>
    </row>
    <row r="693" spans="1:9" x14ac:dyDescent="0.2">
      <c r="A693" s="27" t="s">
        <v>22</v>
      </c>
      <c r="B693" s="9" t="s">
        <v>1444</v>
      </c>
      <c r="C693" s="6" t="s">
        <v>24</v>
      </c>
      <c r="D693" s="10" t="s">
        <v>1445</v>
      </c>
      <c r="E693" s="11" t="s">
        <v>205</v>
      </c>
      <c r="F693" s="28">
        <v>69.892454073035054</v>
      </c>
      <c r="G693" s="53"/>
      <c r="H693" s="30">
        <v>598.79999999999995</v>
      </c>
      <c r="I693" s="31">
        <f t="shared" si="19"/>
        <v>0</v>
      </c>
    </row>
    <row r="694" spans="1:9" x14ac:dyDescent="0.2">
      <c r="A694" s="27" t="s">
        <v>22</v>
      </c>
      <c r="B694" s="9" t="s">
        <v>1446</v>
      </c>
      <c r="C694" s="6" t="s">
        <v>24</v>
      </c>
      <c r="D694" s="10" t="s">
        <v>1447</v>
      </c>
      <c r="E694" s="11" t="s">
        <v>205</v>
      </c>
      <c r="F694" s="28">
        <v>129.20259995895566</v>
      </c>
      <c r="G694" s="53"/>
      <c r="H694" s="30">
        <v>331.2</v>
      </c>
      <c r="I694" s="31">
        <f t="shared" si="19"/>
        <v>0</v>
      </c>
    </row>
    <row r="695" spans="1:9" x14ac:dyDescent="0.2">
      <c r="A695" s="27" t="s">
        <v>22</v>
      </c>
      <c r="B695" s="9" t="s">
        <v>1448</v>
      </c>
      <c r="C695" s="6" t="s">
        <v>24</v>
      </c>
      <c r="D695" s="10" t="s">
        <v>1449</v>
      </c>
      <c r="E695" s="11" t="s">
        <v>94</v>
      </c>
      <c r="F695" s="28">
        <v>1</v>
      </c>
      <c r="G695" s="53"/>
      <c r="H695" s="30">
        <v>16440</v>
      </c>
      <c r="I695" s="31">
        <f t="shared" si="19"/>
        <v>0</v>
      </c>
    </row>
    <row r="696" spans="1:9" x14ac:dyDescent="0.2">
      <c r="A696" s="27" t="s">
        <v>22</v>
      </c>
      <c r="B696" s="9" t="s">
        <v>1451</v>
      </c>
      <c r="C696" s="6" t="s">
        <v>24</v>
      </c>
      <c r="D696" s="10" t="s">
        <v>1452</v>
      </c>
      <c r="E696" s="11" t="s">
        <v>94</v>
      </c>
      <c r="F696" s="28">
        <v>4</v>
      </c>
      <c r="G696" s="53"/>
      <c r="H696" s="30">
        <v>18960</v>
      </c>
      <c r="I696" s="31">
        <f t="shared" si="19"/>
        <v>0</v>
      </c>
    </row>
    <row r="697" spans="1:9" x14ac:dyDescent="0.2">
      <c r="A697" s="27" t="s">
        <v>22</v>
      </c>
      <c r="B697" s="9" t="s">
        <v>1453</v>
      </c>
      <c r="C697" s="6" t="s">
        <v>24</v>
      </c>
      <c r="D697" s="10" t="s">
        <v>1454</v>
      </c>
      <c r="E697" s="11" t="s">
        <v>94</v>
      </c>
      <c r="F697" s="28">
        <v>3</v>
      </c>
      <c r="G697" s="53"/>
      <c r="H697" s="30">
        <v>21480</v>
      </c>
      <c r="I697" s="31">
        <f t="shared" si="19"/>
        <v>0</v>
      </c>
    </row>
    <row r="698" spans="1:9" x14ac:dyDescent="0.2">
      <c r="A698" s="27" t="s">
        <v>22</v>
      </c>
      <c r="B698" s="9" t="s">
        <v>1455</v>
      </c>
      <c r="C698" s="6" t="s">
        <v>24</v>
      </c>
      <c r="D698" s="10" t="s">
        <v>1456</v>
      </c>
      <c r="E698" s="11" t="s">
        <v>94</v>
      </c>
      <c r="F698" s="28">
        <v>9</v>
      </c>
      <c r="G698" s="53"/>
      <c r="H698" s="30">
        <v>44280</v>
      </c>
      <c r="I698" s="31">
        <f t="shared" si="19"/>
        <v>0</v>
      </c>
    </row>
    <row r="699" spans="1:9" x14ac:dyDescent="0.2">
      <c r="A699" s="27" t="s">
        <v>22</v>
      </c>
      <c r="B699" s="9" t="s">
        <v>1457</v>
      </c>
      <c r="C699" s="6" t="s">
        <v>24</v>
      </c>
      <c r="D699" s="10" t="s">
        <v>1458</v>
      </c>
      <c r="E699" s="11" t="s">
        <v>94</v>
      </c>
      <c r="F699" s="28">
        <v>5</v>
      </c>
      <c r="G699" s="53"/>
      <c r="H699" s="30">
        <v>58800</v>
      </c>
      <c r="I699" s="31">
        <f t="shared" si="19"/>
        <v>0</v>
      </c>
    </row>
    <row r="700" spans="1:9" x14ac:dyDescent="0.2">
      <c r="A700" s="27" t="s">
        <v>22</v>
      </c>
      <c r="B700" s="9" t="s">
        <v>1459</v>
      </c>
      <c r="C700" s="6" t="s">
        <v>24</v>
      </c>
      <c r="D700" s="10" t="s">
        <v>1460</v>
      </c>
      <c r="E700" s="11" t="s">
        <v>94</v>
      </c>
      <c r="F700" s="28">
        <v>4</v>
      </c>
      <c r="G700" s="53"/>
      <c r="H700" s="30">
        <v>71520</v>
      </c>
      <c r="I700" s="31">
        <f t="shared" si="19"/>
        <v>0</v>
      </c>
    </row>
    <row r="701" spans="1:9" x14ac:dyDescent="0.2">
      <c r="A701" s="27" t="s">
        <v>22</v>
      </c>
      <c r="B701" s="9" t="s">
        <v>1461</v>
      </c>
      <c r="C701" s="6" t="s">
        <v>24</v>
      </c>
      <c r="D701" s="10" t="s">
        <v>1462</v>
      </c>
      <c r="E701" s="11" t="s">
        <v>94</v>
      </c>
      <c r="F701" s="28">
        <v>2</v>
      </c>
      <c r="G701" s="53"/>
      <c r="H701" s="30">
        <v>91440</v>
      </c>
      <c r="I701" s="31">
        <f t="shared" si="19"/>
        <v>0</v>
      </c>
    </row>
    <row r="702" spans="1:9" ht="25.5" x14ac:dyDescent="0.2">
      <c r="A702" s="27" t="s">
        <v>22</v>
      </c>
      <c r="B702" s="9" t="s">
        <v>1463</v>
      </c>
      <c r="C702" s="6" t="s">
        <v>24</v>
      </c>
      <c r="D702" s="10" t="s">
        <v>1464</v>
      </c>
      <c r="E702" s="11" t="s">
        <v>94</v>
      </c>
      <c r="F702" s="28">
        <v>2</v>
      </c>
      <c r="G702" s="53"/>
      <c r="H702" s="30">
        <v>28680</v>
      </c>
      <c r="I702" s="31">
        <f t="shared" si="19"/>
        <v>0</v>
      </c>
    </row>
    <row r="703" spans="1:9" ht="25.5" x14ac:dyDescent="0.2">
      <c r="A703" s="27" t="s">
        <v>22</v>
      </c>
      <c r="B703" s="9" t="s">
        <v>1466</v>
      </c>
      <c r="C703" s="6" t="s">
        <v>24</v>
      </c>
      <c r="D703" s="10" t="s">
        <v>1467</v>
      </c>
      <c r="E703" s="11" t="s">
        <v>94</v>
      </c>
      <c r="F703" s="28">
        <v>1</v>
      </c>
      <c r="G703" s="53"/>
      <c r="H703" s="30">
        <v>32640</v>
      </c>
      <c r="I703" s="31">
        <f t="shared" si="19"/>
        <v>0</v>
      </c>
    </row>
    <row r="704" spans="1:9" ht="25.5" x14ac:dyDescent="0.2">
      <c r="A704" s="27" t="s">
        <v>22</v>
      </c>
      <c r="B704" s="9" t="s">
        <v>1468</v>
      </c>
      <c r="C704" s="6" t="s">
        <v>24</v>
      </c>
      <c r="D704" s="10" t="s">
        <v>1469</v>
      </c>
      <c r="E704" s="11" t="s">
        <v>94</v>
      </c>
      <c r="F704" s="28">
        <v>3</v>
      </c>
      <c r="G704" s="53"/>
      <c r="H704" s="30">
        <v>38880</v>
      </c>
      <c r="I704" s="31">
        <f t="shared" si="19"/>
        <v>0</v>
      </c>
    </row>
    <row r="705" spans="1:9" ht="25.5" x14ac:dyDescent="0.2">
      <c r="A705" s="27" t="s">
        <v>22</v>
      </c>
      <c r="B705" s="9" t="s">
        <v>1470</v>
      </c>
      <c r="C705" s="6" t="s">
        <v>24</v>
      </c>
      <c r="D705" s="10" t="s">
        <v>1471</v>
      </c>
      <c r="E705" s="11" t="s">
        <v>94</v>
      </c>
      <c r="F705" s="28">
        <v>2</v>
      </c>
      <c r="G705" s="53"/>
      <c r="H705" s="30">
        <v>48960</v>
      </c>
      <c r="I705" s="31">
        <f t="shared" si="19"/>
        <v>0</v>
      </c>
    </row>
    <row r="706" spans="1:9" ht="25.5" x14ac:dyDescent="0.2">
      <c r="A706" s="27" t="s">
        <v>22</v>
      </c>
      <c r="B706" s="9" t="s">
        <v>1472</v>
      </c>
      <c r="C706" s="6" t="s">
        <v>24</v>
      </c>
      <c r="D706" s="10" t="s">
        <v>1473</v>
      </c>
      <c r="E706" s="11" t="s">
        <v>94</v>
      </c>
      <c r="F706" s="28">
        <v>1</v>
      </c>
      <c r="G706" s="53"/>
      <c r="H706" s="30">
        <v>58800</v>
      </c>
      <c r="I706" s="31">
        <f t="shared" si="19"/>
        <v>0</v>
      </c>
    </row>
    <row r="707" spans="1:9" ht="25.5" x14ac:dyDescent="0.2">
      <c r="A707" s="27" t="s">
        <v>22</v>
      </c>
      <c r="B707" s="9" t="s">
        <v>1474</v>
      </c>
      <c r="C707" s="6" t="s">
        <v>24</v>
      </c>
      <c r="D707" s="10" t="s">
        <v>1475</v>
      </c>
      <c r="E707" s="11" t="s">
        <v>94</v>
      </c>
      <c r="F707" s="28">
        <v>1</v>
      </c>
      <c r="G707" s="53"/>
      <c r="H707" s="30">
        <v>65160</v>
      </c>
      <c r="I707" s="31">
        <f t="shared" si="19"/>
        <v>0</v>
      </c>
    </row>
    <row r="708" spans="1:9" x14ac:dyDescent="0.2">
      <c r="A708" s="27" t="s">
        <v>22</v>
      </c>
      <c r="B708" s="9" t="s">
        <v>1476</v>
      </c>
      <c r="C708" s="6" t="s">
        <v>24</v>
      </c>
      <c r="D708" s="10" t="s">
        <v>1477</v>
      </c>
      <c r="E708" s="11" t="s">
        <v>205</v>
      </c>
      <c r="F708" s="28">
        <v>1.3535510471890593</v>
      </c>
      <c r="G708" s="53"/>
      <c r="H708" s="30">
        <v>2928</v>
      </c>
      <c r="I708" s="31">
        <f t="shared" si="19"/>
        <v>0</v>
      </c>
    </row>
    <row r="709" spans="1:9" x14ac:dyDescent="0.2">
      <c r="A709" s="27" t="s">
        <v>22</v>
      </c>
      <c r="B709" s="9" t="s">
        <v>1479</v>
      </c>
      <c r="C709" s="6" t="s">
        <v>24</v>
      </c>
      <c r="D709" s="10" t="s">
        <v>1480</v>
      </c>
      <c r="E709" s="11" t="s">
        <v>205</v>
      </c>
      <c r="F709" s="28">
        <v>1.3535510471890593</v>
      </c>
      <c r="G709" s="53"/>
      <c r="H709" s="30">
        <v>1548</v>
      </c>
      <c r="I709" s="31">
        <f t="shared" si="19"/>
        <v>0</v>
      </c>
    </row>
    <row r="710" spans="1:9" x14ac:dyDescent="0.2">
      <c r="A710" s="27" t="s">
        <v>22</v>
      </c>
      <c r="B710" s="9" t="s">
        <v>1481</v>
      </c>
      <c r="C710" s="6" t="s">
        <v>24</v>
      </c>
      <c r="D710" s="10" t="s">
        <v>1482</v>
      </c>
      <c r="E710" s="11" t="s">
        <v>205</v>
      </c>
      <c r="F710" s="28">
        <v>8.4541657052582213</v>
      </c>
      <c r="G710" s="53"/>
      <c r="H710" s="30">
        <v>3744</v>
      </c>
      <c r="I710" s="31">
        <f t="shared" si="19"/>
        <v>0</v>
      </c>
    </row>
    <row r="711" spans="1:9" x14ac:dyDescent="0.2">
      <c r="A711" s="27" t="s">
        <v>22</v>
      </c>
      <c r="B711" s="9" t="s">
        <v>1483</v>
      </c>
      <c r="C711" s="6" t="s">
        <v>24</v>
      </c>
      <c r="D711" s="10" t="s">
        <v>1484</v>
      </c>
      <c r="E711" s="11" t="s">
        <v>205</v>
      </c>
      <c r="F711" s="28">
        <v>10.017942020681708</v>
      </c>
      <c r="G711" s="53"/>
      <c r="H711" s="30">
        <v>2556</v>
      </c>
      <c r="I711" s="31">
        <f t="shared" si="19"/>
        <v>0</v>
      </c>
    </row>
    <row r="712" spans="1:9" x14ac:dyDescent="0.2">
      <c r="A712" s="27" t="s">
        <v>22</v>
      </c>
      <c r="B712" s="9" t="s">
        <v>1485</v>
      </c>
      <c r="C712" s="6" t="s">
        <v>24</v>
      </c>
      <c r="D712" s="10" t="s">
        <v>1486</v>
      </c>
      <c r="E712" s="11" t="s">
        <v>205</v>
      </c>
      <c r="F712" s="28">
        <v>9.9690740108247233</v>
      </c>
      <c r="G712" s="53"/>
      <c r="H712" s="30">
        <v>4644</v>
      </c>
      <c r="I712" s="31">
        <f t="shared" si="19"/>
        <v>0</v>
      </c>
    </row>
    <row r="713" spans="1:9" x14ac:dyDescent="0.2">
      <c r="A713" s="27" t="s">
        <v>22</v>
      </c>
      <c r="B713" s="9" t="s">
        <v>1487</v>
      </c>
      <c r="C713" s="6" t="s">
        <v>24</v>
      </c>
      <c r="D713" s="10" t="s">
        <v>1488</v>
      </c>
      <c r="E713" s="11" t="s">
        <v>205</v>
      </c>
      <c r="F713" s="28">
        <v>10.750962168536468</v>
      </c>
      <c r="G713" s="53"/>
      <c r="H713" s="30">
        <v>3624</v>
      </c>
      <c r="I713" s="31">
        <f t="shared" si="19"/>
        <v>0</v>
      </c>
    </row>
    <row r="714" spans="1:9" x14ac:dyDescent="0.2">
      <c r="A714" s="27" t="s">
        <v>22</v>
      </c>
      <c r="B714" s="9" t="s">
        <v>1489</v>
      </c>
      <c r="C714" s="6" t="s">
        <v>24</v>
      </c>
      <c r="D714" s="10" t="s">
        <v>1490</v>
      </c>
      <c r="E714" s="11" t="s">
        <v>205</v>
      </c>
      <c r="F714" s="28">
        <v>25.362497115774666</v>
      </c>
      <c r="G714" s="53"/>
      <c r="H714" s="30">
        <v>6024</v>
      </c>
      <c r="I714" s="31">
        <f t="shared" si="19"/>
        <v>0</v>
      </c>
    </row>
    <row r="715" spans="1:9" x14ac:dyDescent="0.2">
      <c r="A715" s="27" t="s">
        <v>22</v>
      </c>
      <c r="B715" s="9" t="s">
        <v>1491</v>
      </c>
      <c r="C715" s="6" t="s">
        <v>24</v>
      </c>
      <c r="D715" s="10" t="s">
        <v>1492</v>
      </c>
      <c r="E715" s="11" t="s">
        <v>205</v>
      </c>
      <c r="F715" s="28">
        <v>40.707052210867623</v>
      </c>
      <c r="G715" s="53"/>
      <c r="H715" s="30">
        <v>4236</v>
      </c>
      <c r="I715" s="31">
        <f t="shared" si="19"/>
        <v>0</v>
      </c>
    </row>
    <row r="716" spans="1:9" x14ac:dyDescent="0.2">
      <c r="A716" s="27" t="s">
        <v>22</v>
      </c>
      <c r="B716" s="9" t="s">
        <v>1493</v>
      </c>
      <c r="C716" s="6" t="s">
        <v>24</v>
      </c>
      <c r="D716" s="10" t="s">
        <v>1494</v>
      </c>
      <c r="E716" s="11" t="s">
        <v>205</v>
      </c>
      <c r="F716" s="28">
        <v>13.878514799383439</v>
      </c>
      <c r="G716" s="53"/>
      <c r="H716" s="30">
        <v>9792</v>
      </c>
      <c r="I716" s="31">
        <f t="shared" si="19"/>
        <v>0</v>
      </c>
    </row>
    <row r="717" spans="1:9" x14ac:dyDescent="0.2">
      <c r="A717" s="27" t="s">
        <v>22</v>
      </c>
      <c r="B717" s="9" t="s">
        <v>1495</v>
      </c>
      <c r="C717" s="6" t="s">
        <v>24</v>
      </c>
      <c r="D717" s="10" t="s">
        <v>1496</v>
      </c>
      <c r="E717" s="11" t="s">
        <v>205</v>
      </c>
      <c r="F717" s="28">
        <v>22.764267611815995</v>
      </c>
      <c r="G717" s="53"/>
      <c r="H717" s="30">
        <v>7152</v>
      </c>
      <c r="I717" s="31">
        <f t="shared" si="19"/>
        <v>0</v>
      </c>
    </row>
    <row r="718" spans="1:9" x14ac:dyDescent="0.2">
      <c r="A718" s="27" t="s">
        <v>22</v>
      </c>
      <c r="B718" s="9" t="s">
        <v>1497</v>
      </c>
      <c r="C718" s="6" t="s">
        <v>24</v>
      </c>
      <c r="D718" s="10" t="s">
        <v>1498</v>
      </c>
      <c r="E718" s="11" t="s">
        <v>205</v>
      </c>
      <c r="F718" s="28">
        <v>9.7736019713967881</v>
      </c>
      <c r="G718" s="53"/>
      <c r="H718" s="30">
        <v>13080</v>
      </c>
      <c r="I718" s="31">
        <f t="shared" si="19"/>
        <v>0</v>
      </c>
    </row>
    <row r="719" spans="1:9" x14ac:dyDescent="0.2">
      <c r="A719" s="27" t="s">
        <v>22</v>
      </c>
      <c r="B719" s="9" t="s">
        <v>1499</v>
      </c>
      <c r="C719" s="6" t="s">
        <v>24</v>
      </c>
      <c r="D719" s="10" t="s">
        <v>1500</v>
      </c>
      <c r="E719" s="11" t="s">
        <v>205</v>
      </c>
      <c r="F719" s="28">
        <v>13.843135709888106</v>
      </c>
      <c r="G719" s="53"/>
      <c r="H719" s="30">
        <v>9252</v>
      </c>
      <c r="I719" s="31">
        <f t="shared" si="19"/>
        <v>0</v>
      </c>
    </row>
    <row r="720" spans="1:9" x14ac:dyDescent="0.2">
      <c r="A720" s="27" t="s">
        <v>22</v>
      </c>
      <c r="B720" s="9" t="s">
        <v>1501</v>
      </c>
      <c r="C720" s="6" t="s">
        <v>24</v>
      </c>
      <c r="D720" s="10" t="s">
        <v>1502</v>
      </c>
      <c r="E720" s="11" t="s">
        <v>205</v>
      </c>
      <c r="F720" s="28">
        <v>1.9547203942793576</v>
      </c>
      <c r="G720" s="53"/>
      <c r="H720" s="30">
        <v>19320</v>
      </c>
      <c r="I720" s="31">
        <f t="shared" si="19"/>
        <v>0</v>
      </c>
    </row>
    <row r="721" spans="1:9" x14ac:dyDescent="0.2">
      <c r="A721" s="27" t="s">
        <v>22</v>
      </c>
      <c r="B721" s="9" t="s">
        <v>1503</v>
      </c>
      <c r="C721" s="6" t="s">
        <v>24</v>
      </c>
      <c r="D721" s="10" t="s">
        <v>1504</v>
      </c>
      <c r="E721" s="11" t="s">
        <v>205</v>
      </c>
      <c r="F721" s="28">
        <v>5.8641611828380729</v>
      </c>
      <c r="G721" s="53"/>
      <c r="H721" s="30">
        <v>15360</v>
      </c>
      <c r="I721" s="31">
        <f t="shared" si="19"/>
        <v>0</v>
      </c>
    </row>
    <row r="722" spans="1:9" x14ac:dyDescent="0.2">
      <c r="A722" s="27" t="s">
        <v>22</v>
      </c>
      <c r="B722" s="9" t="s">
        <v>1505</v>
      </c>
      <c r="C722" s="6" t="s">
        <v>24</v>
      </c>
      <c r="D722" s="10" t="s">
        <v>1506</v>
      </c>
      <c r="E722" s="11" t="s">
        <v>205</v>
      </c>
      <c r="F722" s="28">
        <v>1.2305009519900538</v>
      </c>
      <c r="G722" s="53"/>
      <c r="H722" s="30">
        <v>37920</v>
      </c>
      <c r="I722" s="31">
        <f t="shared" si="19"/>
        <v>0</v>
      </c>
    </row>
    <row r="723" spans="1:9" x14ac:dyDescent="0.2">
      <c r="A723" s="27" t="s">
        <v>22</v>
      </c>
      <c r="B723" s="9" t="s">
        <v>1508</v>
      </c>
      <c r="C723" s="6" t="s">
        <v>24</v>
      </c>
      <c r="D723" s="10" t="s">
        <v>1509</v>
      </c>
      <c r="E723" s="11" t="s">
        <v>205</v>
      </c>
      <c r="F723" s="28">
        <v>1.5381261899875673</v>
      </c>
      <c r="G723" s="53"/>
      <c r="H723" s="30">
        <v>44520</v>
      </c>
      <c r="I723" s="31">
        <f t="shared" si="19"/>
        <v>0</v>
      </c>
    </row>
    <row r="724" spans="1:9" x14ac:dyDescent="0.2">
      <c r="A724" s="27" t="s">
        <v>22</v>
      </c>
      <c r="B724" s="9" t="s">
        <v>1510</v>
      </c>
      <c r="C724" s="6" t="s">
        <v>24</v>
      </c>
      <c r="D724" s="10" t="s">
        <v>1511</v>
      </c>
      <c r="E724" s="11" t="s">
        <v>205</v>
      </c>
      <c r="F724" s="28">
        <v>1.4766011423880645</v>
      </c>
      <c r="G724" s="53"/>
      <c r="H724" s="30">
        <v>51240</v>
      </c>
      <c r="I724" s="31">
        <f t="shared" si="19"/>
        <v>0</v>
      </c>
    </row>
    <row r="725" spans="1:9" x14ac:dyDescent="0.2">
      <c r="A725" s="27" t="s">
        <v>22</v>
      </c>
      <c r="B725" s="9" t="s">
        <v>1512</v>
      </c>
      <c r="C725" s="6" t="s">
        <v>24</v>
      </c>
      <c r="D725" s="10" t="s">
        <v>1513</v>
      </c>
      <c r="E725" s="11" t="s">
        <v>26</v>
      </c>
      <c r="F725" s="28">
        <v>1.2612634757898051</v>
      </c>
      <c r="G725" s="53"/>
      <c r="H725" s="30">
        <v>4560</v>
      </c>
      <c r="I725" s="31">
        <f t="shared" si="19"/>
        <v>0</v>
      </c>
    </row>
    <row r="726" spans="1:9" x14ac:dyDescent="0.2">
      <c r="A726" s="27" t="s">
        <v>22</v>
      </c>
      <c r="B726" s="9" t="s">
        <v>1515</v>
      </c>
      <c r="C726" s="6" t="s">
        <v>24</v>
      </c>
      <c r="D726" s="10" t="s">
        <v>1516</v>
      </c>
      <c r="E726" s="11" t="s">
        <v>94</v>
      </c>
      <c r="F726" s="28">
        <v>1</v>
      </c>
      <c r="G726" s="53"/>
      <c r="H726" s="30">
        <v>16080</v>
      </c>
      <c r="I726" s="31">
        <f t="shared" ref="I726:I739" si="20">F726*G726</f>
        <v>0</v>
      </c>
    </row>
    <row r="727" spans="1:9" x14ac:dyDescent="0.2">
      <c r="A727" s="27" t="s">
        <v>22</v>
      </c>
      <c r="B727" s="9" t="s">
        <v>1518</v>
      </c>
      <c r="C727" s="6" t="s">
        <v>24</v>
      </c>
      <c r="D727" s="10" t="s">
        <v>1519</v>
      </c>
      <c r="E727" s="11" t="s">
        <v>94</v>
      </c>
      <c r="F727" s="28">
        <v>2</v>
      </c>
      <c r="G727" s="53"/>
      <c r="H727" s="30">
        <v>18480</v>
      </c>
      <c r="I727" s="31">
        <f t="shared" si="20"/>
        <v>0</v>
      </c>
    </row>
    <row r="728" spans="1:9" x14ac:dyDescent="0.2">
      <c r="A728" s="27" t="s">
        <v>22</v>
      </c>
      <c r="B728" s="9" t="s">
        <v>1520</v>
      </c>
      <c r="C728" s="6" t="s">
        <v>24</v>
      </c>
      <c r="D728" s="10" t="s">
        <v>1521</v>
      </c>
      <c r="E728" s="11" t="s">
        <v>94</v>
      </c>
      <c r="F728" s="28">
        <v>2</v>
      </c>
      <c r="G728" s="53"/>
      <c r="H728" s="30">
        <v>20880</v>
      </c>
      <c r="I728" s="31">
        <f t="shared" si="20"/>
        <v>0</v>
      </c>
    </row>
    <row r="729" spans="1:9" x14ac:dyDescent="0.2">
      <c r="A729" s="27" t="s">
        <v>22</v>
      </c>
      <c r="B729" s="9" t="s">
        <v>1522</v>
      </c>
      <c r="C729" s="6" t="s">
        <v>24</v>
      </c>
      <c r="D729" s="10" t="s">
        <v>1523</v>
      </c>
      <c r="E729" s="11" t="s">
        <v>94</v>
      </c>
      <c r="F729" s="28">
        <v>12</v>
      </c>
      <c r="G729" s="53"/>
      <c r="H729" s="30">
        <v>32640</v>
      </c>
      <c r="I729" s="31">
        <f t="shared" si="20"/>
        <v>0</v>
      </c>
    </row>
    <row r="730" spans="1:9" x14ac:dyDescent="0.2">
      <c r="A730" s="27" t="s">
        <v>22</v>
      </c>
      <c r="B730" s="9" t="s">
        <v>1524</v>
      </c>
      <c r="C730" s="6" t="s">
        <v>24</v>
      </c>
      <c r="D730" s="10" t="s">
        <v>1525</v>
      </c>
      <c r="E730" s="11" t="s">
        <v>94</v>
      </c>
      <c r="F730" s="28">
        <v>8</v>
      </c>
      <c r="G730" s="53"/>
      <c r="H730" s="30">
        <v>40200</v>
      </c>
      <c r="I730" s="31">
        <f t="shared" si="20"/>
        <v>0</v>
      </c>
    </row>
    <row r="731" spans="1:9" x14ac:dyDescent="0.2">
      <c r="A731" s="27" t="s">
        <v>22</v>
      </c>
      <c r="B731" s="9" t="s">
        <v>1526</v>
      </c>
      <c r="C731" s="6" t="s">
        <v>24</v>
      </c>
      <c r="D731" s="10" t="s">
        <v>1527</v>
      </c>
      <c r="E731" s="11" t="s">
        <v>94</v>
      </c>
      <c r="F731" s="28">
        <v>4</v>
      </c>
      <c r="G731" s="53"/>
      <c r="H731" s="30">
        <v>51960</v>
      </c>
      <c r="I731" s="31">
        <f t="shared" si="20"/>
        <v>0</v>
      </c>
    </row>
    <row r="732" spans="1:9" ht="12.75" customHeight="1" x14ac:dyDescent="0.2">
      <c r="A732" s="2" t="s">
        <v>20</v>
      </c>
      <c r="B732" s="9" t="s">
        <v>1528</v>
      </c>
      <c r="C732" s="6" t="s">
        <v>24</v>
      </c>
      <c r="D732" s="10" t="s">
        <v>1529</v>
      </c>
      <c r="E732" s="11" t="s">
        <v>94</v>
      </c>
      <c r="F732" s="28">
        <v>2</v>
      </c>
      <c r="G732" s="56"/>
      <c r="H732" s="44">
        <v>76440</v>
      </c>
      <c r="I732" s="31">
        <f t="shared" si="20"/>
        <v>0</v>
      </c>
    </row>
    <row r="733" spans="1:9" x14ac:dyDescent="0.2">
      <c r="A733" s="27" t="s">
        <v>22</v>
      </c>
      <c r="B733" s="9" t="s">
        <v>1530</v>
      </c>
      <c r="C733" s="6" t="s">
        <v>24</v>
      </c>
      <c r="D733" s="10" t="s">
        <v>1531</v>
      </c>
      <c r="E733" s="11" t="s">
        <v>205</v>
      </c>
      <c r="F733" s="28">
        <v>956.71449017226689</v>
      </c>
      <c r="G733" s="53"/>
      <c r="H733" s="30">
        <v>132</v>
      </c>
      <c r="I733" s="31">
        <f t="shared" si="20"/>
        <v>0</v>
      </c>
    </row>
    <row r="734" spans="1:9" ht="12.75" customHeight="1" x14ac:dyDescent="0.2">
      <c r="A734" s="2" t="s">
        <v>20</v>
      </c>
      <c r="B734" s="9" t="s">
        <v>1533</v>
      </c>
      <c r="C734" s="6" t="s">
        <v>24</v>
      </c>
      <c r="D734" s="10" t="s">
        <v>1534</v>
      </c>
      <c r="E734" s="11" t="s">
        <v>205</v>
      </c>
      <c r="F734" s="28">
        <v>245.78654237668641</v>
      </c>
      <c r="G734" s="56"/>
      <c r="H734" s="44">
        <v>201.6</v>
      </c>
      <c r="I734" s="31">
        <f t="shared" si="20"/>
        <v>0</v>
      </c>
    </row>
    <row r="735" spans="1:9" x14ac:dyDescent="0.2">
      <c r="A735" s="27" t="s">
        <v>22</v>
      </c>
      <c r="B735" s="9" t="s">
        <v>1535</v>
      </c>
      <c r="C735" s="6" t="s">
        <v>24</v>
      </c>
      <c r="D735" s="10" t="s">
        <v>1536</v>
      </c>
      <c r="E735" s="11" t="s">
        <v>205</v>
      </c>
      <c r="F735" s="28">
        <v>31.422130338040674</v>
      </c>
      <c r="G735" s="53"/>
      <c r="H735" s="30">
        <v>267.59999999999997</v>
      </c>
      <c r="I735" s="31">
        <f t="shared" si="20"/>
        <v>0</v>
      </c>
    </row>
    <row r="736" spans="1:9" x14ac:dyDescent="0.2">
      <c r="A736" s="27" t="s">
        <v>22</v>
      </c>
      <c r="B736" s="9" t="s">
        <v>1537</v>
      </c>
      <c r="C736" s="6" t="s">
        <v>24</v>
      </c>
      <c r="D736" s="10" t="s">
        <v>1538</v>
      </c>
      <c r="E736" s="11" t="s">
        <v>205</v>
      </c>
      <c r="F736" s="28">
        <v>33.83877617972648</v>
      </c>
      <c r="G736" s="53"/>
      <c r="H736" s="30">
        <v>244.79999999999998</v>
      </c>
      <c r="I736" s="31">
        <f t="shared" si="20"/>
        <v>0</v>
      </c>
    </row>
    <row r="737" spans="1:9" x14ac:dyDescent="0.2">
      <c r="A737" s="27" t="s">
        <v>22</v>
      </c>
      <c r="B737" s="9" t="s">
        <v>1539</v>
      </c>
      <c r="C737" s="6" t="s">
        <v>24</v>
      </c>
      <c r="D737" s="10" t="s">
        <v>1540</v>
      </c>
      <c r="E737" s="11" t="s">
        <v>205</v>
      </c>
      <c r="F737" s="28">
        <v>33.223525703731454</v>
      </c>
      <c r="G737" s="53"/>
      <c r="H737" s="30">
        <v>412.8</v>
      </c>
      <c r="I737" s="31">
        <f t="shared" si="20"/>
        <v>0</v>
      </c>
    </row>
    <row r="738" spans="1:9" x14ac:dyDescent="0.2">
      <c r="A738" s="27" t="s">
        <v>22</v>
      </c>
      <c r="B738" s="9" t="s">
        <v>1541</v>
      </c>
      <c r="C738" s="6" t="s">
        <v>24</v>
      </c>
      <c r="D738" s="10" t="s">
        <v>1542</v>
      </c>
      <c r="E738" s="11" t="s">
        <v>205</v>
      </c>
      <c r="F738" s="28">
        <v>20.918516183830917</v>
      </c>
      <c r="G738" s="53"/>
      <c r="H738" s="30">
        <v>560.4</v>
      </c>
      <c r="I738" s="31">
        <f t="shared" si="20"/>
        <v>0</v>
      </c>
    </row>
    <row r="739" spans="1:9" x14ac:dyDescent="0.2">
      <c r="A739" s="27" t="s">
        <v>22</v>
      </c>
      <c r="B739" s="9" t="s">
        <v>1543</v>
      </c>
      <c r="C739" s="6" t="s">
        <v>24</v>
      </c>
      <c r="D739" s="10" t="s">
        <v>1544</v>
      </c>
      <c r="E739" s="11" t="s">
        <v>205</v>
      </c>
      <c r="F739" s="28">
        <v>27.686271419776212</v>
      </c>
      <c r="G739" s="53"/>
      <c r="H739" s="30">
        <v>399.59999999999997</v>
      </c>
      <c r="I739" s="31">
        <f t="shared" si="20"/>
        <v>0</v>
      </c>
    </row>
    <row r="740" spans="1:9" ht="12.75" customHeight="1" x14ac:dyDescent="0.2">
      <c r="A740" s="45" t="s">
        <v>22</v>
      </c>
      <c r="B740" s="35" t="s">
        <v>250</v>
      </c>
      <c r="C740" s="36"/>
      <c r="D740" s="37" t="s">
        <v>1546</v>
      </c>
      <c r="E740" s="36"/>
      <c r="F740" s="46">
        <v>0</v>
      </c>
      <c r="G740" s="57"/>
      <c r="H740" s="47"/>
      <c r="I740" s="26">
        <f>SUM(I741)</f>
        <v>0</v>
      </c>
    </row>
    <row r="741" spans="1:9" x14ac:dyDescent="0.2">
      <c r="A741" s="27" t="s">
        <v>22</v>
      </c>
      <c r="B741" s="9" t="s">
        <v>1547</v>
      </c>
      <c r="C741" s="6" t="s">
        <v>24</v>
      </c>
      <c r="D741" s="10" t="s">
        <v>1548</v>
      </c>
      <c r="E741" s="11" t="s">
        <v>205</v>
      </c>
      <c r="F741" s="28">
        <v>0.73830057119403225</v>
      </c>
      <c r="G741" s="53"/>
      <c r="H741" s="30">
        <v>36120</v>
      </c>
      <c r="I741" s="31">
        <f>F741*G741</f>
        <v>0</v>
      </c>
    </row>
    <row r="742" spans="1:9" ht="12.75" customHeight="1" x14ac:dyDescent="0.2">
      <c r="A742" s="27" t="s">
        <v>22</v>
      </c>
      <c r="B742" s="35" t="s">
        <v>258</v>
      </c>
      <c r="C742" s="36"/>
      <c r="D742" s="37" t="s">
        <v>1550</v>
      </c>
      <c r="E742" s="36"/>
      <c r="F742" s="46">
        <v>0</v>
      </c>
      <c r="G742" s="57"/>
      <c r="H742" s="47"/>
      <c r="I742" s="26">
        <f>SUM(I743:I767)</f>
        <v>0</v>
      </c>
    </row>
    <row r="743" spans="1:9" ht="25.5" x14ac:dyDescent="0.2">
      <c r="A743" s="27" t="s">
        <v>22</v>
      </c>
      <c r="B743" s="9" t="s">
        <v>1551</v>
      </c>
      <c r="C743" s="6" t="s">
        <v>24</v>
      </c>
      <c r="D743" s="10" t="s">
        <v>1552</v>
      </c>
      <c r="E743" s="11" t="s">
        <v>26</v>
      </c>
      <c r="F743" s="28">
        <v>3.1377774275746373</v>
      </c>
      <c r="G743" s="53"/>
      <c r="H743" s="30">
        <v>6840</v>
      </c>
      <c r="I743" s="31">
        <f t="shared" ref="I743:I767" si="21">F743*G743</f>
        <v>0</v>
      </c>
    </row>
    <row r="744" spans="1:9" ht="25.5" x14ac:dyDescent="0.2">
      <c r="A744" s="27" t="s">
        <v>22</v>
      </c>
      <c r="B744" s="9" t="s">
        <v>1554</v>
      </c>
      <c r="C744" s="6" t="s">
        <v>24</v>
      </c>
      <c r="D744" s="10" t="s">
        <v>1555</v>
      </c>
      <c r="E744" s="11" t="s">
        <v>26</v>
      </c>
      <c r="F744" s="28">
        <v>1.5381261899875673</v>
      </c>
      <c r="G744" s="53"/>
      <c r="H744" s="30">
        <v>1692</v>
      </c>
      <c r="I744" s="31">
        <f t="shared" si="21"/>
        <v>0</v>
      </c>
    </row>
    <row r="745" spans="1:9" x14ac:dyDescent="0.2">
      <c r="A745" s="27" t="s">
        <v>22</v>
      </c>
      <c r="B745" s="9" t="s">
        <v>1556</v>
      </c>
      <c r="C745" s="6" t="s">
        <v>24</v>
      </c>
      <c r="D745" s="10" t="s">
        <v>1557</v>
      </c>
      <c r="E745" s="11" t="s">
        <v>26</v>
      </c>
      <c r="F745" s="28">
        <v>8.9211319019278896</v>
      </c>
      <c r="G745" s="53"/>
      <c r="H745" s="30">
        <v>2736</v>
      </c>
      <c r="I745" s="31">
        <f t="shared" si="21"/>
        <v>0</v>
      </c>
    </row>
    <row r="746" spans="1:9" ht="25.5" x14ac:dyDescent="0.2">
      <c r="A746" s="27" t="s">
        <v>22</v>
      </c>
      <c r="B746" s="9" t="s">
        <v>1558</v>
      </c>
      <c r="C746" s="6" t="s">
        <v>24</v>
      </c>
      <c r="D746" s="10" t="s">
        <v>1559</v>
      </c>
      <c r="E746" s="11" t="s">
        <v>26</v>
      </c>
      <c r="F746" s="28">
        <v>15.381261899875673</v>
      </c>
      <c r="G746" s="53"/>
      <c r="H746" s="30">
        <v>4284</v>
      </c>
      <c r="I746" s="31">
        <f t="shared" si="21"/>
        <v>0</v>
      </c>
    </row>
    <row r="747" spans="1:9" ht="25.5" x14ac:dyDescent="0.2">
      <c r="A747" s="27" t="s">
        <v>22</v>
      </c>
      <c r="B747" s="9" t="s">
        <v>1560</v>
      </c>
      <c r="C747" s="6" t="s">
        <v>24</v>
      </c>
      <c r="D747" s="10" t="s">
        <v>1561</v>
      </c>
      <c r="E747" s="11" t="s">
        <v>26</v>
      </c>
      <c r="F747" s="28">
        <v>13.888288401354837</v>
      </c>
      <c r="G747" s="53"/>
      <c r="H747" s="30">
        <v>5868</v>
      </c>
      <c r="I747" s="31">
        <f t="shared" si="21"/>
        <v>0</v>
      </c>
    </row>
    <row r="748" spans="1:9" ht="25.5" x14ac:dyDescent="0.2">
      <c r="A748" s="27" t="s">
        <v>22</v>
      </c>
      <c r="B748" s="9" t="s">
        <v>1562</v>
      </c>
      <c r="C748" s="6" t="s">
        <v>24</v>
      </c>
      <c r="D748" s="10" t="s">
        <v>1563</v>
      </c>
      <c r="E748" s="11" t="s">
        <v>26</v>
      </c>
      <c r="F748" s="28">
        <v>11.122359043449546</v>
      </c>
      <c r="G748" s="53"/>
      <c r="H748" s="30">
        <v>8748</v>
      </c>
      <c r="I748" s="31">
        <f t="shared" si="21"/>
        <v>0</v>
      </c>
    </row>
    <row r="749" spans="1:9" ht="25.5" x14ac:dyDescent="0.2">
      <c r="A749" s="27" t="s">
        <v>22</v>
      </c>
      <c r="B749" s="9" t="s">
        <v>1564</v>
      </c>
      <c r="C749" s="6" t="s">
        <v>24</v>
      </c>
      <c r="D749" s="10" t="s">
        <v>1565</v>
      </c>
      <c r="E749" s="11" t="s">
        <v>41</v>
      </c>
      <c r="F749" s="28">
        <v>1.4953611016237085</v>
      </c>
      <c r="G749" s="53"/>
      <c r="H749" s="30">
        <v>6576</v>
      </c>
      <c r="I749" s="31">
        <f t="shared" si="21"/>
        <v>0</v>
      </c>
    </row>
    <row r="750" spans="1:9" x14ac:dyDescent="0.2">
      <c r="A750" s="27" t="s">
        <v>22</v>
      </c>
      <c r="B750" s="9" t="s">
        <v>1567</v>
      </c>
      <c r="C750" s="6" t="s">
        <v>24</v>
      </c>
      <c r="D750" s="10" t="s">
        <v>1568</v>
      </c>
      <c r="E750" s="11" t="s">
        <v>205</v>
      </c>
      <c r="F750" s="28">
        <v>17.657688661057271</v>
      </c>
      <c r="G750" s="53"/>
      <c r="H750" s="30">
        <v>1572</v>
      </c>
      <c r="I750" s="31">
        <f t="shared" si="21"/>
        <v>0</v>
      </c>
    </row>
    <row r="751" spans="1:9" x14ac:dyDescent="0.2">
      <c r="A751" s="27" t="s">
        <v>22</v>
      </c>
      <c r="B751" s="9" t="s">
        <v>1570</v>
      </c>
      <c r="C751" s="6" t="s">
        <v>24</v>
      </c>
      <c r="D751" s="10" t="s">
        <v>1571</v>
      </c>
      <c r="E751" s="11" t="s">
        <v>205</v>
      </c>
      <c r="F751" s="28">
        <v>9.659432473121921</v>
      </c>
      <c r="G751" s="53"/>
      <c r="H751" s="30">
        <v>1932</v>
      </c>
      <c r="I751" s="31">
        <f t="shared" si="21"/>
        <v>0</v>
      </c>
    </row>
    <row r="752" spans="1:9" x14ac:dyDescent="0.2">
      <c r="A752" s="27" t="s">
        <v>22</v>
      </c>
      <c r="B752" s="9" t="s">
        <v>1572</v>
      </c>
      <c r="C752" s="6" t="s">
        <v>24</v>
      </c>
      <c r="D752" s="10" t="s">
        <v>1573</v>
      </c>
      <c r="E752" s="11" t="s">
        <v>205</v>
      </c>
      <c r="F752" s="28">
        <v>25.02042104677578</v>
      </c>
      <c r="G752" s="53"/>
      <c r="H752" s="30">
        <v>3144</v>
      </c>
      <c r="I752" s="31">
        <f t="shared" si="21"/>
        <v>0</v>
      </c>
    </row>
    <row r="753" spans="1:9" x14ac:dyDescent="0.2">
      <c r="A753" s="27" t="s">
        <v>22</v>
      </c>
      <c r="B753" s="9" t="s">
        <v>1574</v>
      </c>
      <c r="C753" s="6" t="s">
        <v>24</v>
      </c>
      <c r="D753" s="10" t="s">
        <v>1575</v>
      </c>
      <c r="E753" s="11" t="s">
        <v>205</v>
      </c>
      <c r="F753" s="28">
        <v>16.427187709067216</v>
      </c>
      <c r="G753" s="53"/>
      <c r="H753" s="30">
        <v>3696</v>
      </c>
      <c r="I753" s="31">
        <f t="shared" si="21"/>
        <v>0</v>
      </c>
    </row>
    <row r="754" spans="1:9" x14ac:dyDescent="0.2">
      <c r="A754" s="27" t="s">
        <v>22</v>
      </c>
      <c r="B754" s="9" t="s">
        <v>1576</v>
      </c>
      <c r="C754" s="6" t="s">
        <v>24</v>
      </c>
      <c r="D754" s="10" t="s">
        <v>1577</v>
      </c>
      <c r="E754" s="11" t="s">
        <v>205</v>
      </c>
      <c r="F754" s="28">
        <v>11.012983520310982</v>
      </c>
      <c r="G754" s="53"/>
      <c r="H754" s="30">
        <v>5232</v>
      </c>
      <c r="I754" s="31">
        <f t="shared" si="21"/>
        <v>0</v>
      </c>
    </row>
    <row r="755" spans="1:9" x14ac:dyDescent="0.2">
      <c r="A755" s="27" t="s">
        <v>22</v>
      </c>
      <c r="B755" s="9" t="s">
        <v>1578</v>
      </c>
      <c r="C755" s="6" t="s">
        <v>24</v>
      </c>
      <c r="D755" s="10" t="s">
        <v>1579</v>
      </c>
      <c r="E755" s="11" t="s">
        <v>205</v>
      </c>
      <c r="F755" s="28">
        <v>4.2452282843656857</v>
      </c>
      <c r="G755" s="53"/>
      <c r="H755" s="30">
        <v>5964</v>
      </c>
      <c r="I755" s="31">
        <f t="shared" si="21"/>
        <v>0</v>
      </c>
    </row>
    <row r="756" spans="1:9" ht="25.5" x14ac:dyDescent="0.2">
      <c r="A756" s="27" t="s">
        <v>22</v>
      </c>
      <c r="B756" s="9" t="s">
        <v>1580</v>
      </c>
      <c r="C756" s="6" t="s">
        <v>24</v>
      </c>
      <c r="D756" s="10" t="s">
        <v>1581</v>
      </c>
      <c r="E756" s="11" t="s">
        <v>205</v>
      </c>
      <c r="F756" s="28">
        <v>1.9380389993843348</v>
      </c>
      <c r="G756" s="53"/>
      <c r="H756" s="30">
        <v>13080</v>
      </c>
      <c r="I756" s="31">
        <f t="shared" si="21"/>
        <v>0</v>
      </c>
    </row>
    <row r="757" spans="1:9" ht="25.5" x14ac:dyDescent="0.2">
      <c r="A757" s="27" t="s">
        <v>22</v>
      </c>
      <c r="B757" s="9" t="s">
        <v>1583</v>
      </c>
      <c r="C757" s="6" t="s">
        <v>24</v>
      </c>
      <c r="D757" s="10" t="s">
        <v>1584</v>
      </c>
      <c r="E757" s="11" t="s">
        <v>205</v>
      </c>
      <c r="F757" s="28">
        <v>1.9072764755845835</v>
      </c>
      <c r="G757" s="53"/>
      <c r="H757" s="30">
        <v>336</v>
      </c>
      <c r="I757" s="31">
        <f t="shared" si="21"/>
        <v>0</v>
      </c>
    </row>
    <row r="758" spans="1:9" ht="25.5" x14ac:dyDescent="0.2">
      <c r="A758" s="27" t="s">
        <v>22</v>
      </c>
      <c r="B758" s="9" t="s">
        <v>1585</v>
      </c>
      <c r="C758" s="6" t="s">
        <v>24</v>
      </c>
      <c r="D758" s="10" t="s">
        <v>1586</v>
      </c>
      <c r="E758" s="11" t="s">
        <v>205</v>
      </c>
      <c r="F758" s="28">
        <v>1.1443658853507501</v>
      </c>
      <c r="G758" s="53"/>
      <c r="H758" s="30">
        <v>457.2</v>
      </c>
      <c r="I758" s="31">
        <f t="shared" si="21"/>
        <v>0</v>
      </c>
    </row>
    <row r="759" spans="1:9" ht="25.5" x14ac:dyDescent="0.2">
      <c r="A759" s="27" t="s">
        <v>22</v>
      </c>
      <c r="B759" s="9" t="s">
        <v>1587</v>
      </c>
      <c r="C759" s="6" t="s">
        <v>24</v>
      </c>
      <c r="D759" s="10" t="s">
        <v>1588</v>
      </c>
      <c r="E759" s="11" t="s">
        <v>205</v>
      </c>
      <c r="F759" s="28">
        <v>1.6611762851865728</v>
      </c>
      <c r="G759" s="53"/>
      <c r="H759" s="30">
        <v>1572</v>
      </c>
      <c r="I759" s="31">
        <f t="shared" si="21"/>
        <v>0</v>
      </c>
    </row>
    <row r="760" spans="1:9" ht="12.75" customHeight="1" x14ac:dyDescent="0.2">
      <c r="A760" s="2" t="s">
        <v>20</v>
      </c>
      <c r="B760" s="9" t="s">
        <v>1590</v>
      </c>
      <c r="C760" s="6" t="s">
        <v>24</v>
      </c>
      <c r="D760" s="10" t="s">
        <v>1591</v>
      </c>
      <c r="E760" s="11" t="s">
        <v>205</v>
      </c>
      <c r="F760" s="28">
        <v>1.8457514279850809</v>
      </c>
      <c r="G760" s="56"/>
      <c r="H760" s="44">
        <v>1932</v>
      </c>
      <c r="I760" s="31">
        <f t="shared" si="21"/>
        <v>0</v>
      </c>
    </row>
    <row r="761" spans="1:9" x14ac:dyDescent="0.2">
      <c r="A761" s="27" t="s">
        <v>22</v>
      </c>
      <c r="B761" s="9" t="s">
        <v>1592</v>
      </c>
      <c r="C761" s="6" t="s">
        <v>24</v>
      </c>
      <c r="D761" s="10" t="s">
        <v>1593</v>
      </c>
      <c r="E761" s="11" t="s">
        <v>94</v>
      </c>
      <c r="F761" s="28">
        <v>8</v>
      </c>
      <c r="G761" s="53"/>
      <c r="H761" s="30">
        <v>2424</v>
      </c>
      <c r="I761" s="31">
        <f t="shared" si="21"/>
        <v>0</v>
      </c>
    </row>
    <row r="762" spans="1:9" x14ac:dyDescent="0.2">
      <c r="A762" s="27" t="s">
        <v>22</v>
      </c>
      <c r="B762" s="9" t="s">
        <v>1595</v>
      </c>
      <c r="C762" s="6" t="s">
        <v>24</v>
      </c>
      <c r="D762" s="10" t="s">
        <v>1596</v>
      </c>
      <c r="E762" s="11" t="s">
        <v>94</v>
      </c>
      <c r="F762" s="28">
        <v>4</v>
      </c>
      <c r="G762" s="53"/>
      <c r="H762" s="30">
        <v>3888</v>
      </c>
      <c r="I762" s="31">
        <f t="shared" si="21"/>
        <v>0</v>
      </c>
    </row>
    <row r="763" spans="1:9" ht="25.5" x14ac:dyDescent="0.2">
      <c r="A763" s="27" t="s">
        <v>22</v>
      </c>
      <c r="B763" s="9" t="s">
        <v>1597</v>
      </c>
      <c r="C763" s="6" t="s">
        <v>24</v>
      </c>
      <c r="D763" s="10" t="s">
        <v>1598</v>
      </c>
      <c r="E763" s="11" t="s">
        <v>26</v>
      </c>
      <c r="F763" s="28">
        <v>1.8057601470454041</v>
      </c>
      <c r="G763" s="53"/>
      <c r="H763" s="30">
        <v>2652</v>
      </c>
      <c r="I763" s="31">
        <f t="shared" si="21"/>
        <v>0</v>
      </c>
    </row>
    <row r="764" spans="1:9" ht="25.5" x14ac:dyDescent="0.2">
      <c r="A764" s="27" t="s">
        <v>22</v>
      </c>
      <c r="B764" s="9" t="s">
        <v>1600</v>
      </c>
      <c r="C764" s="6" t="s">
        <v>24</v>
      </c>
      <c r="D764" s="10" t="s">
        <v>1601</v>
      </c>
      <c r="E764" s="11" t="s">
        <v>26</v>
      </c>
      <c r="F764" s="28">
        <v>7.4568357690597269</v>
      </c>
      <c r="G764" s="53"/>
      <c r="H764" s="30">
        <v>7104</v>
      </c>
      <c r="I764" s="31">
        <f t="shared" si="21"/>
        <v>0</v>
      </c>
    </row>
    <row r="765" spans="1:9" ht="12.75" customHeight="1" x14ac:dyDescent="0.2">
      <c r="B765" s="9" t="s">
        <v>1602</v>
      </c>
      <c r="C765" s="6" t="s">
        <v>24</v>
      </c>
      <c r="D765" s="10" t="s">
        <v>1603</v>
      </c>
      <c r="E765" s="11" t="s">
        <v>26</v>
      </c>
      <c r="F765" s="28">
        <v>11.063717431621164</v>
      </c>
      <c r="G765" s="53"/>
      <c r="H765" s="30">
        <v>8748</v>
      </c>
      <c r="I765" s="31">
        <f t="shared" si="21"/>
        <v>0</v>
      </c>
    </row>
    <row r="766" spans="1:9" ht="12.75" customHeight="1" x14ac:dyDescent="0.2">
      <c r="B766" s="9" t="s">
        <v>1604</v>
      </c>
      <c r="C766" s="6" t="s">
        <v>24</v>
      </c>
      <c r="D766" s="10" t="s">
        <v>1605</v>
      </c>
      <c r="E766" s="11" t="s">
        <v>26</v>
      </c>
      <c r="F766" s="28">
        <v>0.21533766659825943</v>
      </c>
      <c r="G766" s="53"/>
      <c r="H766" s="30">
        <v>2676</v>
      </c>
      <c r="I766" s="31">
        <f t="shared" si="21"/>
        <v>0</v>
      </c>
    </row>
    <row r="767" spans="1:9" ht="12.75" customHeight="1" x14ac:dyDescent="0.2">
      <c r="B767" s="9" t="s">
        <v>1607</v>
      </c>
      <c r="C767" s="6" t="s">
        <v>24</v>
      </c>
      <c r="D767" s="10" t="s">
        <v>1608</v>
      </c>
      <c r="E767" s="11" t="s">
        <v>26</v>
      </c>
      <c r="F767" s="28">
        <v>0.19688015231840861</v>
      </c>
      <c r="G767" s="53"/>
      <c r="H767" s="30">
        <v>10644</v>
      </c>
      <c r="I767" s="31">
        <f t="shared" si="21"/>
        <v>0</v>
      </c>
    </row>
    <row r="768" spans="1:9" ht="12.75" customHeight="1" x14ac:dyDescent="0.2">
      <c r="B768" s="35" t="s">
        <v>261</v>
      </c>
      <c r="C768" s="36"/>
      <c r="D768" s="37" t="s">
        <v>1609</v>
      </c>
      <c r="E768" s="36"/>
      <c r="F768" s="46">
        <v>0</v>
      </c>
      <c r="G768" s="57"/>
      <c r="H768" s="47"/>
      <c r="I768" s="26">
        <f>SUM(I769:I772)</f>
        <v>0</v>
      </c>
    </row>
    <row r="769" spans="2:9" ht="12.75" customHeight="1" x14ac:dyDescent="0.2">
      <c r="B769" s="9" t="s">
        <v>1610</v>
      </c>
      <c r="C769" s="6" t="s">
        <v>24</v>
      </c>
      <c r="D769" s="10" t="s">
        <v>1611</v>
      </c>
      <c r="E769" s="11" t="s">
        <v>94</v>
      </c>
      <c r="F769" s="28">
        <v>8</v>
      </c>
      <c r="G769" s="53"/>
      <c r="H769" s="30">
        <v>805.19999999999993</v>
      </c>
      <c r="I769" s="31">
        <f t="shared" ref="I769:I772" si="22">F769*G769</f>
        <v>0</v>
      </c>
    </row>
    <row r="770" spans="2:9" ht="12.75" customHeight="1" x14ac:dyDescent="0.2">
      <c r="B770" s="9" t="s">
        <v>1612</v>
      </c>
      <c r="C770" s="6" t="s">
        <v>24</v>
      </c>
      <c r="D770" s="10" t="s">
        <v>1613</v>
      </c>
      <c r="E770" s="11" t="s">
        <v>129</v>
      </c>
      <c r="F770" s="28">
        <v>4.3867358938445413</v>
      </c>
      <c r="G770" s="53"/>
      <c r="H770" s="30">
        <v>168</v>
      </c>
      <c r="I770" s="31">
        <f t="shared" si="22"/>
        <v>0</v>
      </c>
    </row>
    <row r="771" spans="2:9" ht="12.75" customHeight="1" x14ac:dyDescent="0.2">
      <c r="B771" s="9" t="s">
        <v>1614</v>
      </c>
      <c r="C771" s="6" t="s">
        <v>24</v>
      </c>
      <c r="D771" s="10" t="s">
        <v>1615</v>
      </c>
      <c r="E771" s="11" t="s">
        <v>26</v>
      </c>
      <c r="F771" s="28">
        <v>1.0459258091915458</v>
      </c>
      <c r="G771" s="53"/>
      <c r="H771" s="30">
        <v>54</v>
      </c>
      <c r="I771" s="31">
        <f t="shared" si="22"/>
        <v>0</v>
      </c>
    </row>
    <row r="772" spans="2:9" ht="12.75" customHeight="1" x14ac:dyDescent="0.2">
      <c r="B772" s="9" t="s">
        <v>1616</v>
      </c>
      <c r="C772" s="6" t="s">
        <v>24</v>
      </c>
      <c r="D772" s="10" t="s">
        <v>1617</v>
      </c>
      <c r="E772" s="11" t="s">
        <v>129</v>
      </c>
      <c r="F772" s="28">
        <v>11.505183901107003</v>
      </c>
      <c r="G772" s="53"/>
      <c r="H772" s="30">
        <v>2.4</v>
      </c>
      <c r="I772" s="31">
        <f t="shared" si="22"/>
        <v>0</v>
      </c>
    </row>
    <row r="773" spans="2:9" ht="12.75" customHeight="1" x14ac:dyDescent="0.2">
      <c r="F773" s="48"/>
    </row>
  </sheetData>
  <sheetProtection algorithmName="SHA-512" hashValue="mtiTYtyG97MhudXroIbG+1eThxBnS7zkhbKP1M4IdOPn4UmpXj7NslEzCDIs0b4h/NFSIjUAhTy+vWZZjAkNlQ==" saltValue="njTRV74NAB97tm9zmtlPqA==" spinCount="100000" sheet="1" objects="1" scenarios="1"/>
  <mergeCells count="10">
    <mergeCell ref="E4:E5"/>
    <mergeCell ref="F4:F5"/>
    <mergeCell ref="G4:G5"/>
    <mergeCell ref="H4:H5"/>
    <mergeCell ref="I4:I5"/>
    <mergeCell ref="D4:D5"/>
    <mergeCell ref="B2:C2"/>
    <mergeCell ref="B3:C3"/>
    <mergeCell ref="B4:B5"/>
    <mergeCell ref="C4:C5"/>
  </mergeCells>
  <conditionalFormatting sqref="G7:G772">
    <cfRule type="cellIs" dxfId="2" priority="1" operator="greaterThan">
      <formula>$H7</formula>
    </cfRule>
  </conditionalFormatting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73"/>
  <sheetViews>
    <sheetView showZeros="0" topLeftCell="B1" workbookViewId="0">
      <selection activeCell="D21" sqref="D21"/>
    </sheetView>
  </sheetViews>
  <sheetFormatPr defaultColWidth="9.140625" defaultRowHeight="12.75" customHeight="1" x14ac:dyDescent="0.2"/>
  <cols>
    <col min="1" max="1" width="9.140625" hidden="1" customWidth="1"/>
    <col min="3" max="3" width="8" customWidth="1"/>
    <col min="4" max="4" width="54.7109375" customWidth="1"/>
    <col min="5" max="5" width="9" customWidth="1"/>
    <col min="6" max="6" width="15.28515625" style="49" bestFit="1" customWidth="1"/>
    <col min="7" max="8" width="15.28515625" style="49" customWidth="1"/>
    <col min="9" max="9" width="16.7109375" style="49" customWidth="1"/>
  </cols>
  <sheetData>
    <row r="1" spans="1:9" ht="12.75" customHeight="1" x14ac:dyDescent="0.2">
      <c r="A1" t="s">
        <v>0</v>
      </c>
      <c r="B1" s="1"/>
      <c r="C1" s="1"/>
      <c r="D1" s="1"/>
      <c r="E1" s="1"/>
      <c r="F1" s="19"/>
      <c r="G1" s="19"/>
      <c r="H1" s="19"/>
      <c r="I1" s="19"/>
    </row>
    <row r="2" spans="1:9" ht="15" customHeight="1" x14ac:dyDescent="0.25">
      <c r="A2" t="s">
        <v>1</v>
      </c>
      <c r="B2" s="66"/>
      <c r="C2" s="67"/>
      <c r="D2" s="3" t="s">
        <v>1619</v>
      </c>
      <c r="E2" s="1"/>
      <c r="F2" s="19"/>
      <c r="G2" s="19"/>
      <c r="H2" s="19"/>
      <c r="I2" s="20">
        <f>0+I6+I64+I206+I236+I262+I298+I472+I482+I499+I510+I513+I526+I531+I564+I597+I740+I742+I768</f>
        <v>0</v>
      </c>
    </row>
    <row r="3" spans="1:9" ht="15" customHeight="1" x14ac:dyDescent="0.25">
      <c r="A3" t="s">
        <v>2</v>
      </c>
      <c r="B3" s="68"/>
      <c r="C3" s="69"/>
      <c r="D3" s="4" t="s">
        <v>1649</v>
      </c>
      <c r="E3" s="2"/>
      <c r="F3" s="19"/>
      <c r="G3" s="19"/>
      <c r="H3" s="19"/>
      <c r="I3" s="21"/>
    </row>
    <row r="4" spans="1:9" ht="13.15" customHeight="1" x14ac:dyDescent="0.2">
      <c r="A4" s="22" t="s">
        <v>8</v>
      </c>
      <c r="B4" s="65" t="s">
        <v>11</v>
      </c>
      <c r="C4" s="65" t="s">
        <v>12</v>
      </c>
      <c r="D4" s="65" t="s">
        <v>13</v>
      </c>
      <c r="E4" s="63" t="s">
        <v>15</v>
      </c>
      <c r="F4" s="65" t="s">
        <v>1621</v>
      </c>
      <c r="G4" s="63" t="s">
        <v>1622</v>
      </c>
      <c r="H4" s="63" t="s">
        <v>1623</v>
      </c>
      <c r="I4" s="65" t="s">
        <v>1624</v>
      </c>
    </row>
    <row r="5" spans="1:9" x14ac:dyDescent="0.2">
      <c r="A5" s="22"/>
      <c r="B5" s="65"/>
      <c r="C5" s="65"/>
      <c r="D5" s="65"/>
      <c r="E5" s="64"/>
      <c r="F5" s="65"/>
      <c r="G5" s="64"/>
      <c r="H5" s="64"/>
      <c r="I5" s="65"/>
    </row>
    <row r="6" spans="1:9" ht="12.75" customHeight="1" x14ac:dyDescent="0.2">
      <c r="A6" s="5" t="s">
        <v>20</v>
      </c>
      <c r="B6" s="7" t="s">
        <v>9</v>
      </c>
      <c r="C6" s="5"/>
      <c r="D6" s="8" t="s">
        <v>21</v>
      </c>
      <c r="E6" s="5"/>
      <c r="F6" s="5"/>
      <c r="G6" s="24"/>
      <c r="H6" s="25"/>
      <c r="I6" s="26">
        <f>SUM(I7:I63)</f>
        <v>0</v>
      </c>
    </row>
    <row r="7" spans="1:9" x14ac:dyDescent="0.2">
      <c r="A7" s="27" t="s">
        <v>22</v>
      </c>
      <c r="B7" s="9" t="s">
        <v>23</v>
      </c>
      <c r="C7" s="6" t="s">
        <v>24</v>
      </c>
      <c r="D7" s="10" t="s">
        <v>25</v>
      </c>
      <c r="E7" s="11" t="s">
        <v>26</v>
      </c>
      <c r="F7" s="28">
        <v>415.29407129664315</v>
      </c>
      <c r="G7" s="29"/>
      <c r="H7" s="30">
        <v>1080</v>
      </c>
      <c r="I7" s="31">
        <f>F7*G7</f>
        <v>0</v>
      </c>
    </row>
    <row r="8" spans="1:9" x14ac:dyDescent="0.2">
      <c r="A8" s="27" t="s">
        <v>22</v>
      </c>
      <c r="B8" s="9" t="s">
        <v>23</v>
      </c>
      <c r="C8" s="6" t="s">
        <v>10</v>
      </c>
      <c r="D8" s="10" t="s">
        <v>31</v>
      </c>
      <c r="E8" s="11" t="s">
        <v>26</v>
      </c>
      <c r="F8" s="28">
        <v>130.74072614894322</v>
      </c>
      <c r="G8" s="29"/>
      <c r="H8" s="30">
        <v>960</v>
      </c>
      <c r="I8" s="31">
        <f t="shared" ref="I8:I63" si="0">F8*G8</f>
        <v>0</v>
      </c>
    </row>
    <row r="9" spans="1:9" x14ac:dyDescent="0.2">
      <c r="A9" s="27" t="s">
        <v>22</v>
      </c>
      <c r="B9" s="9" t="s">
        <v>23</v>
      </c>
      <c r="C9" s="6" t="s">
        <v>7</v>
      </c>
      <c r="D9" s="10" t="s">
        <v>32</v>
      </c>
      <c r="E9" s="11" t="s">
        <v>26</v>
      </c>
      <c r="F9" s="28">
        <v>1230.5009519900536</v>
      </c>
      <c r="G9" s="29"/>
      <c r="H9" s="30">
        <v>600</v>
      </c>
      <c r="I9" s="31">
        <f t="shared" si="0"/>
        <v>0</v>
      </c>
    </row>
    <row r="10" spans="1:9" x14ac:dyDescent="0.2">
      <c r="A10" s="27" t="s">
        <v>22</v>
      </c>
      <c r="B10" s="9" t="s">
        <v>23</v>
      </c>
      <c r="C10" s="6" t="s">
        <v>6</v>
      </c>
      <c r="D10" s="10" t="s">
        <v>33</v>
      </c>
      <c r="E10" s="11" t="s">
        <v>26</v>
      </c>
      <c r="F10" s="28">
        <v>3799.1716892692916</v>
      </c>
      <c r="G10" s="53"/>
      <c r="H10" s="30">
        <v>384</v>
      </c>
      <c r="I10" s="31">
        <f t="shared" si="0"/>
        <v>0</v>
      </c>
    </row>
    <row r="11" spans="1:9" x14ac:dyDescent="0.2">
      <c r="A11" s="27" t="s">
        <v>22</v>
      </c>
      <c r="B11" s="9" t="s">
        <v>23</v>
      </c>
      <c r="C11" s="6" t="s">
        <v>14</v>
      </c>
      <c r="D11" s="10" t="s">
        <v>34</v>
      </c>
      <c r="E11" s="11" t="s">
        <v>26</v>
      </c>
      <c r="F11" s="28">
        <v>4611.3023175827266</v>
      </c>
      <c r="G11" s="53"/>
      <c r="H11" s="30">
        <v>384</v>
      </c>
      <c r="I11" s="31">
        <f t="shared" si="0"/>
        <v>0</v>
      </c>
    </row>
    <row r="12" spans="1:9" x14ac:dyDescent="0.2">
      <c r="A12" s="27" t="s">
        <v>22</v>
      </c>
      <c r="B12" s="9" t="s">
        <v>23</v>
      </c>
      <c r="C12" s="6" t="s">
        <v>16</v>
      </c>
      <c r="D12" s="10" t="s">
        <v>35</v>
      </c>
      <c r="E12" s="11" t="s">
        <v>26</v>
      </c>
      <c r="F12" s="28">
        <v>142.49201024044822</v>
      </c>
      <c r="G12" s="53"/>
      <c r="H12" s="30">
        <v>1080</v>
      </c>
      <c r="I12" s="31">
        <f t="shared" si="0"/>
        <v>0</v>
      </c>
    </row>
    <row r="13" spans="1:9" x14ac:dyDescent="0.2">
      <c r="A13" s="27" t="s">
        <v>22</v>
      </c>
      <c r="B13" s="9" t="s">
        <v>23</v>
      </c>
      <c r="C13" s="6" t="s">
        <v>17</v>
      </c>
      <c r="D13" s="10" t="s">
        <v>37</v>
      </c>
      <c r="E13" s="11" t="s">
        <v>26</v>
      </c>
      <c r="F13" s="28">
        <v>29.162872562164274</v>
      </c>
      <c r="G13" s="53"/>
      <c r="H13" s="30">
        <v>1140</v>
      </c>
      <c r="I13" s="31">
        <f t="shared" si="0"/>
        <v>0</v>
      </c>
    </row>
    <row r="14" spans="1:9" x14ac:dyDescent="0.2">
      <c r="A14" s="27" t="s">
        <v>22</v>
      </c>
      <c r="B14" s="9" t="s">
        <v>39</v>
      </c>
      <c r="C14" s="6" t="s">
        <v>24</v>
      </c>
      <c r="D14" s="10" t="s">
        <v>40</v>
      </c>
      <c r="E14" s="11" t="s">
        <v>41</v>
      </c>
      <c r="F14" s="28">
        <v>4.3682783795646909</v>
      </c>
      <c r="G14" s="53"/>
      <c r="H14" s="30">
        <v>1380</v>
      </c>
      <c r="I14" s="31">
        <f t="shared" si="0"/>
        <v>0</v>
      </c>
    </row>
    <row r="15" spans="1:9" x14ac:dyDescent="0.2">
      <c r="A15" s="27" t="s">
        <v>22</v>
      </c>
      <c r="B15" s="9" t="s">
        <v>39</v>
      </c>
      <c r="C15" s="6" t="s">
        <v>10</v>
      </c>
      <c r="D15" s="10" t="s">
        <v>25</v>
      </c>
      <c r="E15" s="11" t="s">
        <v>41</v>
      </c>
      <c r="F15" s="28">
        <v>421.44657605659347</v>
      </c>
      <c r="G15" s="53"/>
      <c r="H15" s="30">
        <v>588</v>
      </c>
      <c r="I15" s="31">
        <f t="shared" si="0"/>
        <v>0</v>
      </c>
    </row>
    <row r="16" spans="1:9" x14ac:dyDescent="0.2">
      <c r="A16" s="27" t="s">
        <v>22</v>
      </c>
      <c r="B16" s="9" t="s">
        <v>39</v>
      </c>
      <c r="C16" s="6" t="s">
        <v>7</v>
      </c>
      <c r="D16" s="10" t="s">
        <v>31</v>
      </c>
      <c r="E16" s="11" t="s">
        <v>41</v>
      </c>
      <c r="F16" s="28">
        <v>141.50760947885618</v>
      </c>
      <c r="G16" s="53"/>
      <c r="H16" s="30">
        <v>660</v>
      </c>
      <c r="I16" s="31">
        <f t="shared" si="0"/>
        <v>0</v>
      </c>
    </row>
    <row r="17" spans="1:9" x14ac:dyDescent="0.2">
      <c r="A17" s="27" t="s">
        <v>22</v>
      </c>
      <c r="B17" s="9" t="s">
        <v>39</v>
      </c>
      <c r="C17" s="6" t="s">
        <v>6</v>
      </c>
      <c r="D17" s="10" t="s">
        <v>32</v>
      </c>
      <c r="E17" s="11" t="s">
        <v>41</v>
      </c>
      <c r="F17" s="28">
        <v>1294.4870014935368</v>
      </c>
      <c r="G17" s="53"/>
      <c r="H17" s="30">
        <v>300</v>
      </c>
      <c r="I17" s="31">
        <f t="shared" si="0"/>
        <v>0</v>
      </c>
    </row>
    <row r="18" spans="1:9" x14ac:dyDescent="0.2">
      <c r="A18" s="27" t="s">
        <v>22</v>
      </c>
      <c r="B18" s="9" t="s">
        <v>39</v>
      </c>
      <c r="C18" s="6" t="s">
        <v>14</v>
      </c>
      <c r="D18" s="32" t="s">
        <v>33</v>
      </c>
      <c r="E18" s="11" t="s">
        <v>41</v>
      </c>
      <c r="F18" s="28">
        <v>4491.3284747636972</v>
      </c>
      <c r="G18" s="53"/>
      <c r="H18" s="30">
        <v>216</v>
      </c>
      <c r="I18" s="31">
        <f t="shared" si="0"/>
        <v>0</v>
      </c>
    </row>
    <row r="19" spans="1:9" x14ac:dyDescent="0.2">
      <c r="A19" s="27" t="s">
        <v>22</v>
      </c>
      <c r="B19" s="9" t="s">
        <v>39</v>
      </c>
      <c r="C19" s="6" t="s">
        <v>16</v>
      </c>
      <c r="D19" s="10" t="s">
        <v>34</v>
      </c>
      <c r="E19" s="11" t="s">
        <v>41</v>
      </c>
      <c r="F19" s="28">
        <v>4540.5485128432983</v>
      </c>
      <c r="G19" s="53"/>
      <c r="H19" s="30">
        <v>216</v>
      </c>
      <c r="I19" s="31">
        <f t="shared" si="0"/>
        <v>0</v>
      </c>
    </row>
    <row r="20" spans="1:9" x14ac:dyDescent="0.2">
      <c r="A20" s="27" t="s">
        <v>22</v>
      </c>
      <c r="B20" s="9" t="s">
        <v>39</v>
      </c>
      <c r="C20" s="6" t="s">
        <v>17</v>
      </c>
      <c r="D20" s="10" t="s">
        <v>35</v>
      </c>
      <c r="E20" s="11" t="s">
        <v>41</v>
      </c>
      <c r="F20" s="28">
        <v>150.7363666187816</v>
      </c>
      <c r="G20" s="53"/>
      <c r="H20" s="30">
        <v>600</v>
      </c>
      <c r="I20" s="31">
        <f t="shared" si="0"/>
        <v>0</v>
      </c>
    </row>
    <row r="21" spans="1:9" x14ac:dyDescent="0.2">
      <c r="A21" s="27" t="s">
        <v>22</v>
      </c>
      <c r="B21" s="9" t="s">
        <v>39</v>
      </c>
      <c r="C21" s="6" t="s">
        <v>36</v>
      </c>
      <c r="D21" s="10" t="s">
        <v>37</v>
      </c>
      <c r="E21" s="11" t="s">
        <v>41</v>
      </c>
      <c r="F21" s="28">
        <v>27.686271419776212</v>
      </c>
      <c r="G21" s="53"/>
      <c r="H21" s="30">
        <v>660</v>
      </c>
      <c r="I21" s="31">
        <f t="shared" si="0"/>
        <v>0</v>
      </c>
    </row>
    <row r="22" spans="1:9" x14ac:dyDescent="0.2">
      <c r="A22" s="27" t="s">
        <v>22</v>
      </c>
      <c r="B22" s="9" t="s">
        <v>42</v>
      </c>
      <c r="C22" s="6" t="s">
        <v>24</v>
      </c>
      <c r="D22" s="10" t="s">
        <v>43</v>
      </c>
      <c r="E22" s="11" t="s">
        <v>41</v>
      </c>
      <c r="F22" s="28">
        <v>123.05009519900538</v>
      </c>
      <c r="G22" s="53"/>
      <c r="H22" s="30">
        <v>228</v>
      </c>
      <c r="I22" s="31">
        <f t="shared" si="0"/>
        <v>0</v>
      </c>
    </row>
    <row r="23" spans="1:9" x14ac:dyDescent="0.2">
      <c r="A23" s="27" t="s">
        <v>22</v>
      </c>
      <c r="B23" s="9" t="s">
        <v>44</v>
      </c>
      <c r="C23" s="6" t="s">
        <v>24</v>
      </c>
      <c r="D23" s="10" t="s">
        <v>45</v>
      </c>
      <c r="E23" s="11" t="s">
        <v>41</v>
      </c>
      <c r="F23" s="28">
        <v>92.287571399254034</v>
      </c>
      <c r="G23" s="53"/>
      <c r="H23" s="30">
        <v>228</v>
      </c>
      <c r="I23" s="31">
        <f t="shared" si="0"/>
        <v>0</v>
      </c>
    </row>
    <row r="24" spans="1:9" ht="25.5" x14ac:dyDescent="0.2">
      <c r="A24" s="27" t="s">
        <v>22</v>
      </c>
      <c r="B24" s="9" t="s">
        <v>46</v>
      </c>
      <c r="C24" s="6" t="s">
        <v>24</v>
      </c>
      <c r="D24" s="10" t="s">
        <v>47</v>
      </c>
      <c r="E24" s="11" t="s">
        <v>41</v>
      </c>
      <c r="F24" s="28">
        <v>146.60402957095181</v>
      </c>
      <c r="G24" s="53"/>
      <c r="H24" s="30">
        <v>9000</v>
      </c>
      <c r="I24" s="31">
        <f t="shared" si="0"/>
        <v>0</v>
      </c>
    </row>
    <row r="25" spans="1:9" ht="12.75" customHeight="1" x14ac:dyDescent="0.2">
      <c r="A25" s="13" t="s">
        <v>27</v>
      </c>
      <c r="D25" s="14" t="s">
        <v>48</v>
      </c>
      <c r="F25" s="28">
        <v>0</v>
      </c>
      <c r="G25" s="53"/>
      <c r="H25" s="30">
        <v>0</v>
      </c>
      <c r="I25" s="31">
        <f t="shared" si="0"/>
        <v>0</v>
      </c>
    </row>
    <row r="26" spans="1:9" ht="25.5" x14ac:dyDescent="0.2">
      <c r="A26" s="27" t="s">
        <v>22</v>
      </c>
      <c r="B26" s="9" t="s">
        <v>46</v>
      </c>
      <c r="C26" s="6" t="s">
        <v>10</v>
      </c>
      <c r="D26" s="10" t="s">
        <v>49</v>
      </c>
      <c r="E26" s="11" t="s">
        <v>41</v>
      </c>
      <c r="F26" s="28">
        <v>97.736019713967877</v>
      </c>
      <c r="G26" s="53"/>
      <c r="H26" s="30">
        <v>11100</v>
      </c>
      <c r="I26" s="31">
        <f t="shared" si="0"/>
        <v>0</v>
      </c>
    </row>
    <row r="27" spans="1:9" x14ac:dyDescent="0.2">
      <c r="A27" s="27" t="s">
        <v>22</v>
      </c>
      <c r="B27" s="9" t="s">
        <v>50</v>
      </c>
      <c r="C27" s="6" t="s">
        <v>24</v>
      </c>
      <c r="D27" s="10" t="s">
        <v>51</v>
      </c>
      <c r="E27" s="11" t="s">
        <v>52</v>
      </c>
      <c r="F27" s="28">
        <v>10</v>
      </c>
      <c r="G27" s="53"/>
      <c r="H27" s="30">
        <v>36000</v>
      </c>
      <c r="I27" s="31">
        <f t="shared" si="0"/>
        <v>0</v>
      </c>
    </row>
    <row r="28" spans="1:9" ht="25.5" x14ac:dyDescent="0.2">
      <c r="A28" s="27" t="s">
        <v>22</v>
      </c>
      <c r="B28" s="9" t="s">
        <v>54</v>
      </c>
      <c r="C28" s="6" t="s">
        <v>24</v>
      </c>
      <c r="D28" s="10" t="s">
        <v>55</v>
      </c>
      <c r="E28" s="11" t="s">
        <v>52</v>
      </c>
      <c r="F28" s="28">
        <v>10</v>
      </c>
      <c r="G28" s="53"/>
      <c r="H28" s="30">
        <v>48000</v>
      </c>
      <c r="I28" s="31">
        <f t="shared" si="0"/>
        <v>0</v>
      </c>
    </row>
    <row r="29" spans="1:9" ht="25.5" x14ac:dyDescent="0.2">
      <c r="A29" s="27" t="s">
        <v>22</v>
      </c>
      <c r="B29" s="9" t="s">
        <v>56</v>
      </c>
      <c r="C29" s="6" t="s">
        <v>24</v>
      </c>
      <c r="D29" s="10" t="s">
        <v>57</v>
      </c>
      <c r="E29" s="11" t="s">
        <v>52</v>
      </c>
      <c r="F29" s="28">
        <v>3</v>
      </c>
      <c r="G29" s="53"/>
      <c r="H29" s="30">
        <v>48000</v>
      </c>
      <c r="I29" s="31">
        <f t="shared" si="0"/>
        <v>0</v>
      </c>
    </row>
    <row r="30" spans="1:9" ht="25.5" x14ac:dyDescent="0.2">
      <c r="A30" s="27" t="s">
        <v>22</v>
      </c>
      <c r="B30" s="9" t="s">
        <v>58</v>
      </c>
      <c r="C30" s="6" t="s">
        <v>24</v>
      </c>
      <c r="D30" s="10" t="s">
        <v>59</v>
      </c>
      <c r="E30" s="11" t="s">
        <v>52</v>
      </c>
      <c r="F30" s="28">
        <v>10</v>
      </c>
      <c r="G30" s="53"/>
      <c r="H30" s="30">
        <v>14400</v>
      </c>
      <c r="I30" s="31">
        <f t="shared" si="0"/>
        <v>0</v>
      </c>
    </row>
    <row r="31" spans="1:9" ht="25.5" customHeight="1" x14ac:dyDescent="0.2">
      <c r="A31" s="13" t="s">
        <v>27</v>
      </c>
      <c r="D31" s="14" t="s">
        <v>60</v>
      </c>
      <c r="F31" s="28"/>
      <c r="G31" s="53"/>
      <c r="H31" s="30">
        <v>0</v>
      </c>
      <c r="I31" s="31">
        <f t="shared" si="0"/>
        <v>0</v>
      </c>
    </row>
    <row r="32" spans="1:9" x14ac:dyDescent="0.2">
      <c r="A32" s="27" t="s">
        <v>22</v>
      </c>
      <c r="B32" s="9" t="s">
        <v>62</v>
      </c>
      <c r="C32" s="6" t="s">
        <v>24</v>
      </c>
      <c r="D32" s="10" t="s">
        <v>63</v>
      </c>
      <c r="E32" s="11" t="s">
        <v>52</v>
      </c>
      <c r="F32" s="28">
        <v>1</v>
      </c>
      <c r="G32" s="53"/>
      <c r="H32" s="30">
        <v>240000</v>
      </c>
      <c r="I32" s="31">
        <f t="shared" si="0"/>
        <v>0</v>
      </c>
    </row>
    <row r="33" spans="1:9" x14ac:dyDescent="0.2">
      <c r="A33" s="27" t="s">
        <v>22</v>
      </c>
      <c r="B33" s="9" t="s">
        <v>64</v>
      </c>
      <c r="C33" s="6" t="s">
        <v>24</v>
      </c>
      <c r="D33" s="10" t="s">
        <v>65</v>
      </c>
      <c r="E33" s="11" t="s">
        <v>52</v>
      </c>
      <c r="F33" s="28">
        <v>2</v>
      </c>
      <c r="G33" s="53"/>
      <c r="H33" s="30">
        <v>120000</v>
      </c>
      <c r="I33" s="31">
        <f t="shared" si="0"/>
        <v>0</v>
      </c>
    </row>
    <row r="34" spans="1:9" ht="25.5" x14ac:dyDescent="0.2">
      <c r="A34" s="27" t="s">
        <v>22</v>
      </c>
      <c r="B34" s="9" t="s">
        <v>66</v>
      </c>
      <c r="C34" s="6" t="s">
        <v>24</v>
      </c>
      <c r="D34" s="10" t="s">
        <v>67</v>
      </c>
      <c r="E34" s="11" t="s">
        <v>52</v>
      </c>
      <c r="F34" s="28">
        <v>10</v>
      </c>
      <c r="G34" s="53"/>
      <c r="H34" s="30">
        <v>156000</v>
      </c>
      <c r="I34" s="31">
        <f t="shared" si="0"/>
        <v>0</v>
      </c>
    </row>
    <row r="35" spans="1:9" ht="51" customHeight="1" x14ac:dyDescent="0.2">
      <c r="A35" s="13" t="s">
        <v>27</v>
      </c>
      <c r="D35" s="14" t="s">
        <v>68</v>
      </c>
      <c r="F35" s="28"/>
      <c r="G35" s="53"/>
      <c r="H35" s="30">
        <v>0</v>
      </c>
      <c r="I35" s="31">
        <f t="shared" si="0"/>
        <v>0</v>
      </c>
    </row>
    <row r="36" spans="1:9" ht="25.5" x14ac:dyDescent="0.2">
      <c r="A36" s="27" t="s">
        <v>22</v>
      </c>
      <c r="B36" s="9" t="s">
        <v>69</v>
      </c>
      <c r="C36" s="6" t="s">
        <v>24</v>
      </c>
      <c r="D36" s="10" t="s">
        <v>70</v>
      </c>
      <c r="E36" s="11" t="s">
        <v>52</v>
      </c>
      <c r="F36" s="28">
        <v>10</v>
      </c>
      <c r="G36" s="53"/>
      <c r="H36" s="30">
        <v>33600</v>
      </c>
      <c r="I36" s="31">
        <f t="shared" si="0"/>
        <v>0</v>
      </c>
    </row>
    <row r="37" spans="1:9" x14ac:dyDescent="0.2">
      <c r="A37" s="27" t="s">
        <v>22</v>
      </c>
      <c r="B37" s="9" t="s">
        <v>71</v>
      </c>
      <c r="C37" s="6" t="s">
        <v>24</v>
      </c>
      <c r="D37" s="10" t="s">
        <v>72</v>
      </c>
      <c r="E37" s="11" t="s">
        <v>52</v>
      </c>
      <c r="F37" s="28">
        <v>4</v>
      </c>
      <c r="G37" s="53"/>
      <c r="H37" s="30">
        <v>30000</v>
      </c>
      <c r="I37" s="31">
        <f t="shared" si="0"/>
        <v>0</v>
      </c>
    </row>
    <row r="38" spans="1:9" x14ac:dyDescent="0.2">
      <c r="A38" s="27" t="s">
        <v>22</v>
      </c>
      <c r="B38" s="9" t="s">
        <v>74</v>
      </c>
      <c r="C38" s="6" t="s">
        <v>24</v>
      </c>
      <c r="D38" s="10" t="s">
        <v>75</v>
      </c>
      <c r="E38" s="11" t="s">
        <v>52</v>
      </c>
      <c r="F38" s="28">
        <v>2</v>
      </c>
      <c r="G38" s="53"/>
      <c r="H38" s="30">
        <v>30000</v>
      </c>
      <c r="I38" s="31">
        <f t="shared" si="0"/>
        <v>0</v>
      </c>
    </row>
    <row r="39" spans="1:9" ht="25.5" x14ac:dyDescent="0.2">
      <c r="A39" s="27" t="s">
        <v>22</v>
      </c>
      <c r="B39" s="9" t="s">
        <v>77</v>
      </c>
      <c r="C39" s="6" t="s">
        <v>24</v>
      </c>
      <c r="D39" s="10" t="s">
        <v>78</v>
      </c>
      <c r="E39" s="11" t="s">
        <v>52</v>
      </c>
      <c r="F39" s="28">
        <v>2</v>
      </c>
      <c r="G39" s="53"/>
      <c r="H39" s="30">
        <v>60000</v>
      </c>
      <c r="I39" s="31">
        <f t="shared" si="0"/>
        <v>0</v>
      </c>
    </row>
    <row r="40" spans="1:9" ht="25.5" x14ac:dyDescent="0.2">
      <c r="A40" s="27" t="s">
        <v>22</v>
      </c>
      <c r="B40" s="9" t="s">
        <v>79</v>
      </c>
      <c r="C40" s="6" t="s">
        <v>24</v>
      </c>
      <c r="D40" s="10" t="s">
        <v>80</v>
      </c>
      <c r="E40" s="11" t="s">
        <v>52</v>
      </c>
      <c r="F40" s="28">
        <v>10</v>
      </c>
      <c r="G40" s="53"/>
      <c r="H40" s="30">
        <v>18000</v>
      </c>
      <c r="I40" s="31">
        <f t="shared" si="0"/>
        <v>0</v>
      </c>
    </row>
    <row r="41" spans="1:9" ht="25.5" x14ac:dyDescent="0.2">
      <c r="A41" s="27" t="s">
        <v>22</v>
      </c>
      <c r="B41" s="9" t="s">
        <v>79</v>
      </c>
      <c r="C41" s="6" t="s">
        <v>10</v>
      </c>
      <c r="D41" s="10" t="s">
        <v>81</v>
      </c>
      <c r="E41" s="11" t="s">
        <v>82</v>
      </c>
      <c r="F41" s="28">
        <v>10</v>
      </c>
      <c r="G41" s="53"/>
      <c r="H41" s="30">
        <v>20400</v>
      </c>
      <c r="I41" s="31">
        <f t="shared" si="0"/>
        <v>0</v>
      </c>
    </row>
    <row r="42" spans="1:9" ht="12.75" customHeight="1" x14ac:dyDescent="0.2">
      <c r="A42" s="13" t="s">
        <v>27</v>
      </c>
      <c r="D42" s="14" t="s">
        <v>83</v>
      </c>
      <c r="F42" s="28"/>
      <c r="G42" s="53"/>
      <c r="H42" s="30">
        <v>0</v>
      </c>
      <c r="I42" s="31">
        <f t="shared" si="0"/>
        <v>0</v>
      </c>
    </row>
    <row r="43" spans="1:9" ht="25.5" x14ac:dyDescent="0.2">
      <c r="A43" s="27" t="s">
        <v>22</v>
      </c>
      <c r="B43" s="9" t="s">
        <v>79</v>
      </c>
      <c r="C43" s="6" t="s">
        <v>7</v>
      </c>
      <c r="D43" s="10" t="s">
        <v>84</v>
      </c>
      <c r="E43" s="11" t="s">
        <v>82</v>
      </c>
      <c r="F43" s="28">
        <v>8</v>
      </c>
      <c r="G43" s="53"/>
      <c r="H43" s="30">
        <v>20400</v>
      </c>
      <c r="I43" s="31">
        <f t="shared" si="0"/>
        <v>0</v>
      </c>
    </row>
    <row r="44" spans="1:9" ht="12.75" customHeight="1" x14ac:dyDescent="0.2">
      <c r="A44" s="13" t="s">
        <v>27</v>
      </c>
      <c r="D44" s="14" t="s">
        <v>85</v>
      </c>
      <c r="F44" s="28"/>
      <c r="G44" s="53"/>
      <c r="H44" s="30">
        <v>0</v>
      </c>
      <c r="I44" s="31">
        <f t="shared" si="0"/>
        <v>0</v>
      </c>
    </row>
    <row r="45" spans="1:9" ht="25.5" x14ac:dyDescent="0.2">
      <c r="A45" s="27" t="s">
        <v>22</v>
      </c>
      <c r="B45" s="9" t="s">
        <v>79</v>
      </c>
      <c r="C45" s="6" t="s">
        <v>6</v>
      </c>
      <c r="D45" s="10" t="s">
        <v>86</v>
      </c>
      <c r="E45" s="11" t="s">
        <v>82</v>
      </c>
      <c r="F45" s="28">
        <v>6</v>
      </c>
      <c r="G45" s="53"/>
      <c r="H45" s="30">
        <v>15000</v>
      </c>
      <c r="I45" s="31">
        <f t="shared" si="0"/>
        <v>0</v>
      </c>
    </row>
    <row r="46" spans="1:9" ht="12.75" customHeight="1" x14ac:dyDescent="0.2">
      <c r="A46" s="13" t="s">
        <v>27</v>
      </c>
      <c r="D46" s="14" t="s">
        <v>87</v>
      </c>
      <c r="F46" s="28"/>
      <c r="G46" s="53"/>
      <c r="H46" s="30">
        <v>0</v>
      </c>
      <c r="I46" s="31">
        <f t="shared" si="0"/>
        <v>0</v>
      </c>
    </row>
    <row r="47" spans="1:9" ht="25.5" x14ac:dyDescent="0.2">
      <c r="A47" s="27" t="s">
        <v>22</v>
      </c>
      <c r="B47" s="9" t="s">
        <v>88</v>
      </c>
      <c r="C47" s="6" t="s">
        <v>89</v>
      </c>
      <c r="D47" s="10" t="s">
        <v>90</v>
      </c>
      <c r="E47" s="11" t="s">
        <v>52</v>
      </c>
      <c r="F47" s="28">
        <v>5</v>
      </c>
      <c r="G47" s="53"/>
      <c r="H47" s="30">
        <v>7200</v>
      </c>
      <c r="I47" s="31">
        <f t="shared" si="0"/>
        <v>0</v>
      </c>
    </row>
    <row r="48" spans="1:9" ht="12.75" customHeight="1" x14ac:dyDescent="0.2">
      <c r="A48" s="13" t="s">
        <v>27</v>
      </c>
      <c r="D48" s="14" t="s">
        <v>91</v>
      </c>
      <c r="F48" s="28"/>
      <c r="G48" s="53"/>
      <c r="H48" s="30">
        <v>0</v>
      </c>
      <c r="I48" s="31">
        <f t="shared" si="0"/>
        <v>0</v>
      </c>
    </row>
    <row r="49" spans="1:9" x14ac:dyDescent="0.2">
      <c r="A49" s="27" t="s">
        <v>22</v>
      </c>
      <c r="B49" s="9" t="s">
        <v>92</v>
      </c>
      <c r="C49" s="6" t="s">
        <v>24</v>
      </c>
      <c r="D49" s="10" t="s">
        <v>93</v>
      </c>
      <c r="E49" s="11" t="s">
        <v>94</v>
      </c>
      <c r="F49" s="28">
        <v>5</v>
      </c>
      <c r="G49" s="53"/>
      <c r="H49" s="30">
        <v>7800</v>
      </c>
      <c r="I49" s="31">
        <f t="shared" si="0"/>
        <v>0</v>
      </c>
    </row>
    <row r="50" spans="1:9" x14ac:dyDescent="0.2">
      <c r="A50" s="27" t="s">
        <v>22</v>
      </c>
      <c r="B50" s="9" t="s">
        <v>95</v>
      </c>
      <c r="C50" s="6" t="s">
        <v>24</v>
      </c>
      <c r="D50" s="10" t="s">
        <v>96</v>
      </c>
      <c r="E50" s="11" t="s">
        <v>52</v>
      </c>
      <c r="F50" s="28">
        <v>4</v>
      </c>
      <c r="G50" s="53"/>
      <c r="H50" s="30">
        <v>78000</v>
      </c>
      <c r="I50" s="31">
        <f t="shared" si="0"/>
        <v>0</v>
      </c>
    </row>
    <row r="51" spans="1:9" ht="25.5" x14ac:dyDescent="0.2">
      <c r="A51" s="27" t="s">
        <v>22</v>
      </c>
      <c r="B51" s="9" t="s">
        <v>97</v>
      </c>
      <c r="C51" s="6" t="s">
        <v>24</v>
      </c>
      <c r="D51" s="10" t="s">
        <v>98</v>
      </c>
      <c r="E51" s="11" t="s">
        <v>52</v>
      </c>
      <c r="F51" s="28">
        <v>10</v>
      </c>
      <c r="G51" s="53"/>
      <c r="H51" s="30">
        <v>54000</v>
      </c>
      <c r="I51" s="31">
        <f t="shared" si="0"/>
        <v>0</v>
      </c>
    </row>
    <row r="52" spans="1:9" x14ac:dyDescent="0.2">
      <c r="A52" s="27" t="s">
        <v>22</v>
      </c>
      <c r="B52" s="9" t="s">
        <v>99</v>
      </c>
      <c r="C52" s="6" t="s">
        <v>24</v>
      </c>
      <c r="D52" s="10" t="s">
        <v>100</v>
      </c>
      <c r="E52" s="11" t="s">
        <v>82</v>
      </c>
      <c r="F52" s="28">
        <v>5</v>
      </c>
      <c r="G52" s="53"/>
      <c r="H52" s="30">
        <v>24000</v>
      </c>
      <c r="I52" s="31">
        <f t="shared" si="0"/>
        <v>0</v>
      </c>
    </row>
    <row r="53" spans="1:9" ht="25.5" x14ac:dyDescent="0.2">
      <c r="A53" s="27" t="s">
        <v>22</v>
      </c>
      <c r="B53" s="9" t="s">
        <v>102</v>
      </c>
      <c r="C53" s="6" t="s">
        <v>24</v>
      </c>
      <c r="D53" s="10" t="s">
        <v>103</v>
      </c>
      <c r="E53" s="11" t="s">
        <v>82</v>
      </c>
      <c r="F53" s="28">
        <v>10</v>
      </c>
      <c r="G53" s="53"/>
      <c r="H53" s="30">
        <v>4920</v>
      </c>
      <c r="I53" s="31">
        <f t="shared" si="0"/>
        <v>0</v>
      </c>
    </row>
    <row r="54" spans="1:9" ht="12.75" customHeight="1" x14ac:dyDescent="0.2">
      <c r="A54" s="33" t="s">
        <v>28</v>
      </c>
      <c r="D54" s="34" t="s">
        <v>104</v>
      </c>
      <c r="F54" s="28"/>
      <c r="G54" s="53"/>
      <c r="H54" s="30">
        <v>0</v>
      </c>
      <c r="I54" s="31">
        <f t="shared" si="0"/>
        <v>0</v>
      </c>
    </row>
    <row r="55" spans="1:9" ht="25.5" x14ac:dyDescent="0.2">
      <c r="A55" s="27" t="s">
        <v>22</v>
      </c>
      <c r="B55" s="9" t="s">
        <v>102</v>
      </c>
      <c r="C55" s="6" t="s">
        <v>10</v>
      </c>
      <c r="D55" s="10" t="s">
        <v>106</v>
      </c>
      <c r="E55" s="11" t="s">
        <v>82</v>
      </c>
      <c r="F55" s="28">
        <v>10</v>
      </c>
      <c r="G55" s="53"/>
      <c r="H55" s="30">
        <v>1500</v>
      </c>
      <c r="I55" s="31">
        <f t="shared" si="0"/>
        <v>0</v>
      </c>
    </row>
    <row r="56" spans="1:9" ht="25.5" x14ac:dyDescent="0.2">
      <c r="A56" s="27" t="s">
        <v>22</v>
      </c>
      <c r="B56" s="9" t="s">
        <v>102</v>
      </c>
      <c r="C56" s="6" t="s">
        <v>7</v>
      </c>
      <c r="D56" s="10" t="s">
        <v>107</v>
      </c>
      <c r="E56" s="11" t="s">
        <v>52</v>
      </c>
      <c r="F56" s="28">
        <v>5</v>
      </c>
      <c r="G56" s="53"/>
      <c r="H56" s="30">
        <v>6600</v>
      </c>
      <c r="I56" s="31">
        <f t="shared" si="0"/>
        <v>0</v>
      </c>
    </row>
    <row r="57" spans="1:9" ht="25.5" x14ac:dyDescent="0.2">
      <c r="A57" s="27" t="s">
        <v>22</v>
      </c>
      <c r="B57" s="9" t="s">
        <v>108</v>
      </c>
      <c r="C57" s="6" t="s">
        <v>24</v>
      </c>
      <c r="D57" s="10" t="s">
        <v>109</v>
      </c>
      <c r="E57" s="11" t="s">
        <v>52</v>
      </c>
      <c r="F57" s="28">
        <v>3</v>
      </c>
      <c r="G57" s="53"/>
      <c r="H57" s="30">
        <v>13200</v>
      </c>
      <c r="I57" s="31">
        <f t="shared" si="0"/>
        <v>0</v>
      </c>
    </row>
    <row r="58" spans="1:9" x14ac:dyDescent="0.2">
      <c r="A58" s="27" t="s">
        <v>22</v>
      </c>
      <c r="B58" s="9" t="s">
        <v>110</v>
      </c>
      <c r="C58" s="6" t="s">
        <v>24</v>
      </c>
      <c r="D58" s="10" t="s">
        <v>111</v>
      </c>
      <c r="E58" s="11" t="s">
        <v>94</v>
      </c>
      <c r="F58" s="28">
        <v>5</v>
      </c>
      <c r="G58" s="53"/>
      <c r="H58" s="30">
        <v>12000</v>
      </c>
      <c r="I58" s="31">
        <f t="shared" si="0"/>
        <v>0</v>
      </c>
    </row>
    <row r="59" spans="1:9" x14ac:dyDescent="0.2">
      <c r="A59" s="27" t="s">
        <v>22</v>
      </c>
      <c r="B59" s="9" t="s">
        <v>113</v>
      </c>
      <c r="C59" s="6" t="s">
        <v>24</v>
      </c>
      <c r="D59" s="10" t="s">
        <v>114</v>
      </c>
      <c r="E59" s="11" t="s">
        <v>52</v>
      </c>
      <c r="F59" s="28">
        <v>2</v>
      </c>
      <c r="G59" s="53"/>
      <c r="H59" s="30">
        <v>12000</v>
      </c>
      <c r="I59" s="31">
        <f t="shared" si="0"/>
        <v>0</v>
      </c>
    </row>
    <row r="60" spans="1:9" x14ac:dyDescent="0.2">
      <c r="A60" s="27" t="s">
        <v>22</v>
      </c>
      <c r="B60" s="9" t="s">
        <v>116</v>
      </c>
      <c r="C60" s="6" t="s">
        <v>24</v>
      </c>
      <c r="D60" s="10" t="s">
        <v>117</v>
      </c>
      <c r="E60" s="11" t="s">
        <v>94</v>
      </c>
      <c r="F60" s="28">
        <v>10</v>
      </c>
      <c r="G60" s="53"/>
      <c r="H60" s="30">
        <v>11400</v>
      </c>
      <c r="I60" s="31">
        <f t="shared" si="0"/>
        <v>0</v>
      </c>
    </row>
    <row r="61" spans="1:9" x14ac:dyDescent="0.2">
      <c r="A61" s="27" t="s">
        <v>22</v>
      </c>
      <c r="B61" s="9" t="s">
        <v>119</v>
      </c>
      <c r="C61" s="6" t="s">
        <v>24</v>
      </c>
      <c r="D61" s="10" t="s">
        <v>120</v>
      </c>
      <c r="E61" s="11" t="s">
        <v>52</v>
      </c>
      <c r="F61" s="28">
        <v>10</v>
      </c>
      <c r="G61" s="53"/>
      <c r="H61" s="30">
        <v>48000</v>
      </c>
      <c r="I61" s="31">
        <f t="shared" si="0"/>
        <v>0</v>
      </c>
    </row>
    <row r="62" spans="1:9" ht="12.75" customHeight="1" x14ac:dyDescent="0.2">
      <c r="A62" s="13" t="s">
        <v>27</v>
      </c>
      <c r="D62" s="14" t="s">
        <v>121</v>
      </c>
      <c r="F62" s="28"/>
      <c r="G62" s="53"/>
      <c r="H62" s="30">
        <v>0</v>
      </c>
      <c r="I62" s="31">
        <f t="shared" si="0"/>
        <v>0</v>
      </c>
    </row>
    <row r="63" spans="1:9" ht="25.5" x14ac:dyDescent="0.2">
      <c r="A63" s="27" t="s">
        <v>22</v>
      </c>
      <c r="B63" s="9" t="s">
        <v>123</v>
      </c>
      <c r="C63" s="6" t="s">
        <v>24</v>
      </c>
      <c r="D63" s="10" t="s">
        <v>1625</v>
      </c>
      <c r="E63" s="11" t="s">
        <v>52</v>
      </c>
      <c r="F63" s="28">
        <v>10</v>
      </c>
      <c r="G63" s="53"/>
      <c r="H63" s="30">
        <v>42000</v>
      </c>
      <c r="I63" s="31">
        <f t="shared" si="0"/>
        <v>0</v>
      </c>
    </row>
    <row r="64" spans="1:9" ht="12.75" customHeight="1" x14ac:dyDescent="0.2">
      <c r="A64" s="5" t="s">
        <v>20</v>
      </c>
      <c r="B64" s="35" t="s">
        <v>10</v>
      </c>
      <c r="C64" s="36"/>
      <c r="D64" s="37" t="s">
        <v>126</v>
      </c>
      <c r="E64" s="36"/>
      <c r="F64" s="38"/>
      <c r="G64" s="54"/>
      <c r="H64" s="39"/>
      <c r="I64" s="26">
        <f>SUM(I65:I205)</f>
        <v>0</v>
      </c>
    </row>
    <row r="65" spans="1:9" x14ac:dyDescent="0.2">
      <c r="A65" s="27" t="s">
        <v>22</v>
      </c>
      <c r="B65" s="9" t="s">
        <v>127</v>
      </c>
      <c r="C65" s="6" t="s">
        <v>24</v>
      </c>
      <c r="D65" s="10" t="s">
        <v>128</v>
      </c>
      <c r="E65" s="11" t="s">
        <v>129</v>
      </c>
      <c r="F65" s="28">
        <v>6.1525047599502694</v>
      </c>
      <c r="G65" s="53"/>
      <c r="H65" s="30">
        <v>2.52</v>
      </c>
      <c r="I65" s="31">
        <f t="shared" ref="I65:I128" si="1">F65*G65</f>
        <v>0</v>
      </c>
    </row>
    <row r="66" spans="1:9" x14ac:dyDescent="0.2">
      <c r="A66" s="27" t="s">
        <v>22</v>
      </c>
      <c r="B66" s="9" t="s">
        <v>131</v>
      </c>
      <c r="C66" s="6" t="s">
        <v>24</v>
      </c>
      <c r="D66" s="10" t="s">
        <v>132</v>
      </c>
      <c r="E66" s="11" t="s">
        <v>129</v>
      </c>
      <c r="F66" s="28">
        <v>83.075616756872705</v>
      </c>
      <c r="G66" s="53"/>
      <c r="H66" s="30">
        <v>117.6</v>
      </c>
      <c r="I66" s="31">
        <f t="shared" si="1"/>
        <v>0</v>
      </c>
    </row>
    <row r="67" spans="1:9" x14ac:dyDescent="0.2">
      <c r="A67" s="27" t="s">
        <v>22</v>
      </c>
      <c r="B67" s="9" t="s">
        <v>134</v>
      </c>
      <c r="C67" s="6" t="s">
        <v>24</v>
      </c>
      <c r="D67" s="10" t="s">
        <v>135</v>
      </c>
      <c r="E67" s="11" t="s">
        <v>129</v>
      </c>
      <c r="F67" s="28">
        <v>9.7736019713967881</v>
      </c>
      <c r="G67" s="53"/>
      <c r="H67" s="30">
        <v>39.6</v>
      </c>
      <c r="I67" s="31">
        <f t="shared" si="1"/>
        <v>0</v>
      </c>
    </row>
    <row r="68" spans="1:9" ht="25.5" x14ac:dyDescent="0.2">
      <c r="A68" s="27" t="s">
        <v>22</v>
      </c>
      <c r="B68" s="9" t="s">
        <v>137</v>
      </c>
      <c r="C68" s="6" t="s">
        <v>24</v>
      </c>
      <c r="D68" s="10" t="s">
        <v>138</v>
      </c>
      <c r="E68" s="11" t="s">
        <v>94</v>
      </c>
      <c r="F68" s="28">
        <v>15</v>
      </c>
      <c r="G68" s="53"/>
      <c r="H68" s="30">
        <v>2424</v>
      </c>
      <c r="I68" s="31">
        <f t="shared" si="1"/>
        <v>0</v>
      </c>
    </row>
    <row r="69" spans="1:9" ht="12.75" customHeight="1" x14ac:dyDescent="0.2">
      <c r="A69" s="13" t="s">
        <v>27</v>
      </c>
      <c r="D69" s="14" t="s">
        <v>139</v>
      </c>
      <c r="F69" s="28"/>
      <c r="G69" s="53"/>
      <c r="H69" s="30">
        <v>0</v>
      </c>
      <c r="I69" s="31">
        <f t="shared" si="1"/>
        <v>0</v>
      </c>
    </row>
    <row r="70" spans="1:9" ht="25.5" x14ac:dyDescent="0.2">
      <c r="A70" s="27" t="s">
        <v>22</v>
      </c>
      <c r="B70" s="9" t="s">
        <v>141</v>
      </c>
      <c r="C70" s="6" t="s">
        <v>24</v>
      </c>
      <c r="D70" s="10" t="s">
        <v>142</v>
      </c>
      <c r="E70" s="11" t="s">
        <v>94</v>
      </c>
      <c r="F70" s="28">
        <v>15</v>
      </c>
      <c r="G70" s="53"/>
      <c r="H70" s="30">
        <v>6840</v>
      </c>
      <c r="I70" s="31">
        <f t="shared" si="1"/>
        <v>0</v>
      </c>
    </row>
    <row r="71" spans="1:9" ht="12.75" customHeight="1" x14ac:dyDescent="0.2">
      <c r="A71" s="13" t="s">
        <v>27</v>
      </c>
      <c r="D71" s="14" t="s">
        <v>139</v>
      </c>
      <c r="F71" s="28"/>
      <c r="G71" s="53"/>
      <c r="H71" s="30">
        <v>0</v>
      </c>
      <c r="I71" s="31">
        <f t="shared" si="1"/>
        <v>0</v>
      </c>
    </row>
    <row r="72" spans="1:9" ht="25.5" x14ac:dyDescent="0.2">
      <c r="A72" s="27" t="s">
        <v>22</v>
      </c>
      <c r="B72" s="9" t="s">
        <v>144</v>
      </c>
      <c r="C72" s="6" t="s">
        <v>24</v>
      </c>
      <c r="D72" s="10" t="s">
        <v>145</v>
      </c>
      <c r="E72" s="11" t="s">
        <v>94</v>
      </c>
      <c r="F72" s="28">
        <v>7</v>
      </c>
      <c r="G72" s="53"/>
      <c r="H72" s="30">
        <v>15360</v>
      </c>
      <c r="I72" s="31">
        <f t="shared" si="1"/>
        <v>0</v>
      </c>
    </row>
    <row r="73" spans="1:9" ht="12.75" customHeight="1" x14ac:dyDescent="0.2">
      <c r="A73" s="13" t="s">
        <v>27</v>
      </c>
      <c r="D73" s="14" t="s">
        <v>139</v>
      </c>
      <c r="F73" s="28"/>
      <c r="G73" s="53"/>
      <c r="H73" s="30">
        <v>0</v>
      </c>
      <c r="I73" s="31">
        <f t="shared" si="1"/>
        <v>0</v>
      </c>
    </row>
    <row r="74" spans="1:9" x14ac:dyDescent="0.2">
      <c r="A74" s="27" t="s">
        <v>22</v>
      </c>
      <c r="B74" s="9" t="s">
        <v>146</v>
      </c>
      <c r="C74" s="6" t="s">
        <v>24</v>
      </c>
      <c r="D74" s="10" t="s">
        <v>147</v>
      </c>
      <c r="E74" s="11" t="s">
        <v>94</v>
      </c>
      <c r="F74" s="28">
        <v>7</v>
      </c>
      <c r="G74" s="53"/>
      <c r="H74" s="30">
        <v>968.4</v>
      </c>
      <c r="I74" s="31">
        <f t="shared" si="1"/>
        <v>0</v>
      </c>
    </row>
    <row r="75" spans="1:9" x14ac:dyDescent="0.2">
      <c r="A75" s="27" t="s">
        <v>22</v>
      </c>
      <c r="B75" s="9" t="s">
        <v>149</v>
      </c>
      <c r="C75" s="6" t="s">
        <v>24</v>
      </c>
      <c r="D75" s="10" t="s">
        <v>150</v>
      </c>
      <c r="E75" s="11" t="s">
        <v>94</v>
      </c>
      <c r="F75" s="28">
        <v>6</v>
      </c>
      <c r="G75" s="53"/>
      <c r="H75" s="30">
        <v>1932</v>
      </c>
      <c r="I75" s="31">
        <f t="shared" si="1"/>
        <v>0</v>
      </c>
    </row>
    <row r="76" spans="1:9" x14ac:dyDescent="0.2">
      <c r="A76" s="27" t="s">
        <v>22</v>
      </c>
      <c r="B76" s="9" t="s">
        <v>151</v>
      </c>
      <c r="C76" s="6" t="s">
        <v>24</v>
      </c>
      <c r="D76" s="10" t="s">
        <v>152</v>
      </c>
      <c r="E76" s="11" t="s">
        <v>94</v>
      </c>
      <c r="F76" s="28">
        <v>4</v>
      </c>
      <c r="G76" s="53"/>
      <c r="H76" s="30">
        <v>5568</v>
      </c>
      <c r="I76" s="31">
        <f t="shared" si="1"/>
        <v>0</v>
      </c>
    </row>
    <row r="77" spans="1:9" ht="25.5" x14ac:dyDescent="0.2">
      <c r="A77" s="27" t="s">
        <v>22</v>
      </c>
      <c r="B77" s="9" t="s">
        <v>153</v>
      </c>
      <c r="C77" s="6" t="s">
        <v>24</v>
      </c>
      <c r="D77" s="10" t="s">
        <v>154</v>
      </c>
      <c r="E77" s="11" t="s">
        <v>26</v>
      </c>
      <c r="F77" s="28">
        <v>1.6611762851865728</v>
      </c>
      <c r="G77" s="53"/>
      <c r="H77" s="30">
        <v>862.8</v>
      </c>
      <c r="I77" s="31">
        <f t="shared" si="1"/>
        <v>0</v>
      </c>
    </row>
    <row r="78" spans="1:9" ht="25.5" x14ac:dyDescent="0.2">
      <c r="A78" s="27" t="s">
        <v>22</v>
      </c>
      <c r="B78" s="9" t="s">
        <v>156</v>
      </c>
      <c r="C78" s="6" t="s">
        <v>24</v>
      </c>
      <c r="D78" s="10" t="s">
        <v>157</v>
      </c>
      <c r="E78" s="11" t="s">
        <v>26</v>
      </c>
      <c r="F78" s="28">
        <v>9.2287571399254045</v>
      </c>
      <c r="G78" s="53"/>
      <c r="H78" s="30">
        <v>1161.5999999999999</v>
      </c>
      <c r="I78" s="31">
        <f t="shared" si="1"/>
        <v>0</v>
      </c>
    </row>
    <row r="79" spans="1:9" ht="25.5" x14ac:dyDescent="0.2">
      <c r="A79" s="27" t="s">
        <v>22</v>
      </c>
      <c r="B79" s="9" t="s">
        <v>158</v>
      </c>
      <c r="C79" s="6" t="s">
        <v>24</v>
      </c>
      <c r="D79" s="10" t="s">
        <v>159</v>
      </c>
      <c r="E79" s="11" t="s">
        <v>26</v>
      </c>
      <c r="F79" s="28">
        <v>92.595196637251561</v>
      </c>
      <c r="G79" s="53"/>
      <c r="H79" s="30">
        <v>1248</v>
      </c>
      <c r="I79" s="31">
        <f t="shared" si="1"/>
        <v>0</v>
      </c>
    </row>
    <row r="80" spans="1:9" ht="25.5" x14ac:dyDescent="0.2">
      <c r="A80" s="27" t="s">
        <v>22</v>
      </c>
      <c r="B80" s="9" t="s">
        <v>160</v>
      </c>
      <c r="C80" s="6" t="s">
        <v>24</v>
      </c>
      <c r="D80" s="10" t="s">
        <v>161</v>
      </c>
      <c r="E80" s="11" t="s">
        <v>26</v>
      </c>
      <c r="F80" s="28">
        <v>149.50586566679155</v>
      </c>
      <c r="G80" s="53"/>
      <c r="H80" s="30">
        <v>1332</v>
      </c>
      <c r="I80" s="31">
        <f t="shared" si="1"/>
        <v>0</v>
      </c>
    </row>
    <row r="81" spans="1:9" ht="25.5" x14ac:dyDescent="0.2">
      <c r="A81" s="27" t="s">
        <v>22</v>
      </c>
      <c r="B81" s="9" t="s">
        <v>162</v>
      </c>
      <c r="C81" s="6" t="s">
        <v>24</v>
      </c>
      <c r="D81" s="10" t="s">
        <v>163</v>
      </c>
      <c r="E81" s="11" t="s">
        <v>26</v>
      </c>
      <c r="F81" s="28">
        <v>12.950022612100744</v>
      </c>
      <c r="G81" s="53"/>
      <c r="H81" s="30">
        <v>3060</v>
      </c>
      <c r="I81" s="31">
        <f t="shared" si="1"/>
        <v>0</v>
      </c>
    </row>
    <row r="82" spans="1:9" ht="25.5" x14ac:dyDescent="0.2">
      <c r="A82" s="27" t="s">
        <v>22</v>
      </c>
      <c r="B82" s="9" t="s">
        <v>164</v>
      </c>
      <c r="C82" s="6" t="s">
        <v>24</v>
      </c>
      <c r="D82" s="10" t="s">
        <v>165</v>
      </c>
      <c r="E82" s="11" t="s">
        <v>26</v>
      </c>
      <c r="F82" s="28">
        <v>47.548573590845372</v>
      </c>
      <c r="G82" s="53"/>
      <c r="H82" s="30">
        <v>3360</v>
      </c>
      <c r="I82" s="31">
        <f t="shared" si="1"/>
        <v>0</v>
      </c>
    </row>
    <row r="83" spans="1:9" ht="25.5" x14ac:dyDescent="0.2">
      <c r="A83" s="27" t="s">
        <v>22</v>
      </c>
      <c r="B83" s="9" t="s">
        <v>166</v>
      </c>
      <c r="C83" s="6" t="s">
        <v>24</v>
      </c>
      <c r="D83" s="10" t="s">
        <v>167</v>
      </c>
      <c r="E83" s="11" t="s">
        <v>26</v>
      </c>
      <c r="F83" s="28">
        <v>3.0762523799751347</v>
      </c>
      <c r="G83" s="53"/>
      <c r="H83" s="30">
        <v>469.2</v>
      </c>
      <c r="I83" s="31">
        <f t="shared" si="1"/>
        <v>0</v>
      </c>
    </row>
    <row r="84" spans="1:9" ht="25.5" x14ac:dyDescent="0.2">
      <c r="A84" s="27" t="s">
        <v>22</v>
      </c>
      <c r="B84" s="9" t="s">
        <v>168</v>
      </c>
      <c r="C84" s="6" t="s">
        <v>24</v>
      </c>
      <c r="D84" s="10" t="s">
        <v>169</v>
      </c>
      <c r="E84" s="11" t="s">
        <v>26</v>
      </c>
      <c r="F84" s="28">
        <v>48.203404922928961</v>
      </c>
      <c r="G84" s="53"/>
      <c r="H84" s="30">
        <v>801.6</v>
      </c>
      <c r="I84" s="31">
        <f t="shared" si="1"/>
        <v>0</v>
      </c>
    </row>
    <row r="85" spans="1:9" x14ac:dyDescent="0.2">
      <c r="A85" s="27" t="s">
        <v>22</v>
      </c>
      <c r="B85" s="9" t="s">
        <v>170</v>
      </c>
      <c r="C85" s="6" t="s">
        <v>24</v>
      </c>
      <c r="D85" s="10" t="s">
        <v>171</v>
      </c>
      <c r="E85" s="11" t="s">
        <v>26</v>
      </c>
      <c r="F85" s="28">
        <v>1.5381261899875673</v>
      </c>
      <c r="G85" s="53"/>
      <c r="H85" s="30">
        <v>1168.8</v>
      </c>
      <c r="I85" s="31">
        <f t="shared" si="1"/>
        <v>0</v>
      </c>
    </row>
    <row r="86" spans="1:9" ht="25.5" x14ac:dyDescent="0.2">
      <c r="A86" s="27" t="s">
        <v>22</v>
      </c>
      <c r="B86" s="9" t="s">
        <v>172</v>
      </c>
      <c r="C86" s="6" t="s">
        <v>24</v>
      </c>
      <c r="D86" s="10" t="s">
        <v>173</v>
      </c>
      <c r="E86" s="11" t="s">
        <v>26</v>
      </c>
      <c r="F86" s="28">
        <v>1.5381261899875673</v>
      </c>
      <c r="G86" s="53"/>
      <c r="H86" s="30">
        <v>1194</v>
      </c>
      <c r="I86" s="31">
        <f t="shared" si="1"/>
        <v>0</v>
      </c>
    </row>
    <row r="87" spans="1:9" ht="25.5" x14ac:dyDescent="0.2">
      <c r="A87" s="27" t="s">
        <v>22</v>
      </c>
      <c r="B87" s="9" t="s">
        <v>174</v>
      </c>
      <c r="C87" s="6" t="s">
        <v>24</v>
      </c>
      <c r="D87" s="10" t="s">
        <v>175</v>
      </c>
      <c r="E87" s="11" t="s">
        <v>26</v>
      </c>
      <c r="F87" s="28">
        <v>20.6108909458334</v>
      </c>
      <c r="G87" s="53"/>
      <c r="H87" s="30">
        <v>1560</v>
      </c>
      <c r="I87" s="31">
        <f t="shared" si="1"/>
        <v>0</v>
      </c>
    </row>
    <row r="88" spans="1:9" ht="25.5" x14ac:dyDescent="0.2">
      <c r="A88" s="27" t="s">
        <v>22</v>
      </c>
      <c r="B88" s="9" t="s">
        <v>176</v>
      </c>
      <c r="C88" s="6" t="s">
        <v>24</v>
      </c>
      <c r="D88" s="10" t="s">
        <v>177</v>
      </c>
      <c r="E88" s="11" t="s">
        <v>129</v>
      </c>
      <c r="F88" s="28">
        <v>53.834416649564858</v>
      </c>
      <c r="G88" s="53"/>
      <c r="H88" s="30">
        <v>177.6</v>
      </c>
      <c r="I88" s="31">
        <f t="shared" si="1"/>
        <v>0</v>
      </c>
    </row>
    <row r="89" spans="1:9" ht="25.5" x14ac:dyDescent="0.2">
      <c r="A89" s="27" t="s">
        <v>22</v>
      </c>
      <c r="B89" s="9" t="s">
        <v>179</v>
      </c>
      <c r="C89" s="6" t="s">
        <v>24</v>
      </c>
      <c r="D89" s="10" t="s">
        <v>180</v>
      </c>
      <c r="E89" s="11" t="s">
        <v>26</v>
      </c>
      <c r="F89" s="28">
        <v>73.830057119403236</v>
      </c>
      <c r="G89" s="53"/>
      <c r="H89" s="30">
        <v>348</v>
      </c>
      <c r="I89" s="31">
        <f t="shared" si="1"/>
        <v>0</v>
      </c>
    </row>
    <row r="90" spans="1:9" ht="25.5" x14ac:dyDescent="0.2">
      <c r="A90" s="27" t="s">
        <v>22</v>
      </c>
      <c r="B90" s="9" t="s">
        <v>181</v>
      </c>
      <c r="C90" s="6" t="s">
        <v>24</v>
      </c>
      <c r="D90" s="10" t="s">
        <v>182</v>
      </c>
      <c r="E90" s="11" t="s">
        <v>26</v>
      </c>
      <c r="F90" s="28">
        <v>14.212285995485122</v>
      </c>
      <c r="G90" s="53"/>
      <c r="H90" s="30">
        <v>342</v>
      </c>
      <c r="I90" s="31">
        <f t="shared" si="1"/>
        <v>0</v>
      </c>
    </row>
    <row r="91" spans="1:9" ht="25.5" x14ac:dyDescent="0.2">
      <c r="A91" s="27" t="s">
        <v>22</v>
      </c>
      <c r="B91" s="9" t="s">
        <v>183</v>
      </c>
      <c r="C91" s="6" t="s">
        <v>24</v>
      </c>
      <c r="D91" s="10" t="s">
        <v>184</v>
      </c>
      <c r="E91" s="11" t="s">
        <v>26</v>
      </c>
      <c r="F91" s="28">
        <v>11.997384281903026</v>
      </c>
      <c r="G91" s="53"/>
      <c r="H91" s="30">
        <v>342</v>
      </c>
      <c r="I91" s="31">
        <f t="shared" si="1"/>
        <v>0</v>
      </c>
    </row>
    <row r="92" spans="1:9" ht="25.5" x14ac:dyDescent="0.2">
      <c r="A92" s="27" t="s">
        <v>22</v>
      </c>
      <c r="B92" s="9" t="s">
        <v>185</v>
      </c>
      <c r="C92" s="6" t="s">
        <v>24</v>
      </c>
      <c r="D92" s="10" t="s">
        <v>186</v>
      </c>
      <c r="E92" s="11" t="s">
        <v>26</v>
      </c>
      <c r="F92" s="28">
        <v>215.33766659825943</v>
      </c>
      <c r="G92" s="53"/>
      <c r="H92" s="30">
        <v>596.4</v>
      </c>
      <c r="I92" s="31">
        <f t="shared" si="1"/>
        <v>0</v>
      </c>
    </row>
    <row r="93" spans="1:9" ht="25.5" x14ac:dyDescent="0.2">
      <c r="A93" s="27" t="s">
        <v>22</v>
      </c>
      <c r="B93" s="9" t="s">
        <v>187</v>
      </c>
      <c r="C93" s="6" t="s">
        <v>24</v>
      </c>
      <c r="D93" s="10" t="s">
        <v>188</v>
      </c>
      <c r="E93" s="11" t="s">
        <v>26</v>
      </c>
      <c r="F93" s="28">
        <v>1362.9643794717831</v>
      </c>
      <c r="G93" s="53"/>
      <c r="H93" s="30">
        <v>669.6</v>
      </c>
      <c r="I93" s="31">
        <f t="shared" si="1"/>
        <v>0</v>
      </c>
    </row>
    <row r="94" spans="1:9" ht="25.5" x14ac:dyDescent="0.2">
      <c r="A94" s="27" t="s">
        <v>22</v>
      </c>
      <c r="B94" s="9" t="s">
        <v>189</v>
      </c>
      <c r="C94" s="6" t="s">
        <v>24</v>
      </c>
      <c r="D94" s="10" t="s">
        <v>190</v>
      </c>
      <c r="E94" s="11" t="s">
        <v>26</v>
      </c>
      <c r="F94" s="28">
        <v>15.381261899875673</v>
      </c>
      <c r="G94" s="53"/>
      <c r="H94" s="30">
        <v>837.6</v>
      </c>
      <c r="I94" s="31">
        <f t="shared" si="1"/>
        <v>0</v>
      </c>
    </row>
    <row r="95" spans="1:9" ht="25.5" x14ac:dyDescent="0.2">
      <c r="A95" s="27" t="s">
        <v>22</v>
      </c>
      <c r="B95" s="9" t="s">
        <v>191</v>
      </c>
      <c r="C95" s="6" t="s">
        <v>24</v>
      </c>
      <c r="D95" s="10" t="s">
        <v>192</v>
      </c>
      <c r="E95" s="11" t="s">
        <v>26</v>
      </c>
      <c r="F95" s="28">
        <v>12.305009519900539</v>
      </c>
      <c r="G95" s="53"/>
      <c r="H95" s="30">
        <v>867.6</v>
      </c>
      <c r="I95" s="31">
        <f t="shared" si="1"/>
        <v>0</v>
      </c>
    </row>
    <row r="96" spans="1:9" ht="25.5" x14ac:dyDescent="0.2">
      <c r="A96" s="27" t="s">
        <v>22</v>
      </c>
      <c r="B96" s="9" t="s">
        <v>193</v>
      </c>
      <c r="C96" s="6" t="s">
        <v>24</v>
      </c>
      <c r="D96" s="10" t="s">
        <v>194</v>
      </c>
      <c r="E96" s="11" t="s">
        <v>26</v>
      </c>
      <c r="F96" s="28">
        <v>156.88887137873186</v>
      </c>
      <c r="G96" s="53"/>
      <c r="H96" s="30">
        <v>976.8</v>
      </c>
      <c r="I96" s="31">
        <f t="shared" si="1"/>
        <v>0</v>
      </c>
    </row>
    <row r="97" spans="1:9" ht="25.5" x14ac:dyDescent="0.2">
      <c r="A97" s="27" t="s">
        <v>22</v>
      </c>
      <c r="B97" s="9" t="s">
        <v>195</v>
      </c>
      <c r="C97" s="6" t="s">
        <v>24</v>
      </c>
      <c r="D97" s="10" t="s">
        <v>196</v>
      </c>
      <c r="E97" s="11" t="s">
        <v>26</v>
      </c>
      <c r="F97" s="28">
        <v>477.12674413414334</v>
      </c>
      <c r="G97" s="53"/>
      <c r="H97" s="30">
        <v>1066.8</v>
      </c>
      <c r="I97" s="31">
        <f t="shared" si="1"/>
        <v>0</v>
      </c>
    </row>
    <row r="98" spans="1:9" ht="25.5" x14ac:dyDescent="0.2">
      <c r="A98" s="27" t="s">
        <v>22</v>
      </c>
      <c r="B98" s="9" t="s">
        <v>198</v>
      </c>
      <c r="C98" s="6" t="s">
        <v>24</v>
      </c>
      <c r="D98" s="10" t="s">
        <v>199</v>
      </c>
      <c r="E98" s="11" t="s">
        <v>26</v>
      </c>
      <c r="F98" s="28">
        <v>94.354353431864595</v>
      </c>
      <c r="G98" s="53"/>
      <c r="H98" s="30">
        <v>2016</v>
      </c>
      <c r="I98" s="31">
        <f t="shared" si="1"/>
        <v>0</v>
      </c>
    </row>
    <row r="99" spans="1:9" ht="25.5" x14ac:dyDescent="0.2">
      <c r="A99" s="27" t="s">
        <v>22</v>
      </c>
      <c r="B99" s="9" t="s">
        <v>201</v>
      </c>
      <c r="C99" s="6" t="s">
        <v>24</v>
      </c>
      <c r="D99" s="10" t="s">
        <v>202</v>
      </c>
      <c r="E99" s="11" t="s">
        <v>26</v>
      </c>
      <c r="F99" s="28">
        <v>141.50760947885618</v>
      </c>
      <c r="G99" s="53"/>
      <c r="H99" s="30">
        <v>1194</v>
      </c>
      <c r="I99" s="31">
        <f t="shared" si="1"/>
        <v>0</v>
      </c>
    </row>
    <row r="100" spans="1:9" x14ac:dyDescent="0.2">
      <c r="A100" s="27" t="s">
        <v>22</v>
      </c>
      <c r="B100" s="9" t="s">
        <v>203</v>
      </c>
      <c r="C100" s="6" t="s">
        <v>24</v>
      </c>
      <c r="D100" s="10" t="s">
        <v>204</v>
      </c>
      <c r="E100" s="11" t="s">
        <v>205</v>
      </c>
      <c r="F100" s="28">
        <v>8.3058814259328635</v>
      </c>
      <c r="G100" s="53"/>
      <c r="H100" s="30">
        <v>58.8</v>
      </c>
      <c r="I100" s="31">
        <f t="shared" si="1"/>
        <v>0</v>
      </c>
    </row>
    <row r="101" spans="1:9" ht="25.5" x14ac:dyDescent="0.2">
      <c r="A101" s="27" t="s">
        <v>22</v>
      </c>
      <c r="B101" s="9" t="s">
        <v>206</v>
      </c>
      <c r="C101" s="6" t="s">
        <v>24</v>
      </c>
      <c r="D101" s="10" t="s">
        <v>207</v>
      </c>
      <c r="E101" s="11" t="s">
        <v>205</v>
      </c>
      <c r="F101" s="28">
        <v>216.32206735985147</v>
      </c>
      <c r="G101" s="53"/>
      <c r="H101" s="30">
        <v>128.4</v>
      </c>
      <c r="I101" s="31">
        <f t="shared" si="1"/>
        <v>0</v>
      </c>
    </row>
    <row r="102" spans="1:9" ht="25.5" x14ac:dyDescent="0.2">
      <c r="A102" s="27" t="s">
        <v>22</v>
      </c>
      <c r="B102" s="9" t="s">
        <v>208</v>
      </c>
      <c r="C102" s="6" t="s">
        <v>24</v>
      </c>
      <c r="D102" s="10" t="s">
        <v>209</v>
      </c>
      <c r="E102" s="11" t="s">
        <v>205</v>
      </c>
      <c r="F102" s="28">
        <v>79.182736260559963</v>
      </c>
      <c r="G102" s="53"/>
      <c r="H102" s="30">
        <v>132</v>
      </c>
      <c r="I102" s="31">
        <f t="shared" si="1"/>
        <v>0</v>
      </c>
    </row>
    <row r="103" spans="1:9" x14ac:dyDescent="0.2">
      <c r="A103" s="27" t="s">
        <v>22</v>
      </c>
      <c r="B103" s="9" t="s">
        <v>210</v>
      </c>
      <c r="C103" s="6" t="s">
        <v>24</v>
      </c>
      <c r="D103" s="10" t="s">
        <v>211</v>
      </c>
      <c r="E103" s="11" t="s">
        <v>129</v>
      </c>
      <c r="F103" s="28">
        <v>1334.1706571952159</v>
      </c>
      <c r="G103" s="53"/>
      <c r="H103" s="30">
        <v>51.6</v>
      </c>
      <c r="I103" s="31">
        <f t="shared" si="1"/>
        <v>0</v>
      </c>
    </row>
    <row r="104" spans="1:9" x14ac:dyDescent="0.2">
      <c r="A104" s="27" t="s">
        <v>22</v>
      </c>
      <c r="B104" s="9" t="s">
        <v>213</v>
      </c>
      <c r="C104" s="6" t="s">
        <v>24</v>
      </c>
      <c r="D104" s="10" t="s">
        <v>214</v>
      </c>
      <c r="E104" s="11" t="s">
        <v>26</v>
      </c>
      <c r="F104" s="28">
        <v>19.995640469838374</v>
      </c>
      <c r="G104" s="53"/>
      <c r="H104" s="30">
        <v>1728</v>
      </c>
      <c r="I104" s="31">
        <f t="shared" si="1"/>
        <v>0</v>
      </c>
    </row>
    <row r="105" spans="1:9" ht="25.5" x14ac:dyDescent="0.2">
      <c r="A105" s="27" t="s">
        <v>22</v>
      </c>
      <c r="B105" s="9" t="s">
        <v>215</v>
      </c>
      <c r="C105" s="6" t="s">
        <v>24</v>
      </c>
      <c r="D105" s="10" t="s">
        <v>216</v>
      </c>
      <c r="E105" s="11" t="s">
        <v>26</v>
      </c>
      <c r="F105" s="28">
        <v>137.87763167048553</v>
      </c>
      <c r="G105" s="53"/>
      <c r="H105" s="30">
        <v>1728</v>
      </c>
      <c r="I105" s="31">
        <f t="shared" si="1"/>
        <v>0</v>
      </c>
    </row>
    <row r="106" spans="1:9" ht="25.5" x14ac:dyDescent="0.2">
      <c r="A106" s="27" t="s">
        <v>22</v>
      </c>
      <c r="B106" s="9" t="s">
        <v>217</v>
      </c>
      <c r="C106" s="6" t="s">
        <v>24</v>
      </c>
      <c r="D106" s="10" t="s">
        <v>218</v>
      </c>
      <c r="E106" s="11" t="s">
        <v>26</v>
      </c>
      <c r="F106" s="28">
        <v>4.3682783795646909</v>
      </c>
      <c r="G106" s="53"/>
      <c r="H106" s="30">
        <v>1908</v>
      </c>
      <c r="I106" s="31">
        <f t="shared" si="1"/>
        <v>0</v>
      </c>
    </row>
    <row r="107" spans="1:9" ht="25.5" x14ac:dyDescent="0.2">
      <c r="A107" s="27" t="s">
        <v>22</v>
      </c>
      <c r="B107" s="9" t="s">
        <v>219</v>
      </c>
      <c r="C107" s="6" t="s">
        <v>24</v>
      </c>
      <c r="D107" s="10" t="s">
        <v>220</v>
      </c>
      <c r="E107" s="11" t="s">
        <v>26</v>
      </c>
      <c r="F107" s="28">
        <v>11.628233996306008</v>
      </c>
      <c r="G107" s="53"/>
      <c r="H107" s="30">
        <v>2004</v>
      </c>
      <c r="I107" s="31">
        <f t="shared" si="1"/>
        <v>0</v>
      </c>
    </row>
    <row r="108" spans="1:9" ht="25.5" x14ac:dyDescent="0.2">
      <c r="A108" s="27" t="s">
        <v>22</v>
      </c>
      <c r="B108" s="9" t="s">
        <v>221</v>
      </c>
      <c r="C108" s="6" t="s">
        <v>24</v>
      </c>
      <c r="D108" s="10" t="s">
        <v>222</v>
      </c>
      <c r="E108" s="11" t="s">
        <v>26</v>
      </c>
      <c r="F108" s="28">
        <v>230.71892849813511</v>
      </c>
      <c r="G108" s="53"/>
      <c r="H108" s="30">
        <v>2064</v>
      </c>
      <c r="I108" s="31">
        <f t="shared" si="1"/>
        <v>0</v>
      </c>
    </row>
    <row r="109" spans="1:9" ht="25.5" x14ac:dyDescent="0.2">
      <c r="A109" s="27" t="s">
        <v>22</v>
      </c>
      <c r="B109" s="9" t="s">
        <v>223</v>
      </c>
      <c r="C109" s="6" t="s">
        <v>24</v>
      </c>
      <c r="D109" s="10" t="s">
        <v>224</v>
      </c>
      <c r="E109" s="11" t="s">
        <v>26</v>
      </c>
      <c r="F109" s="28">
        <v>107.66883329912972</v>
      </c>
      <c r="G109" s="53"/>
      <c r="H109" s="30">
        <v>2136</v>
      </c>
      <c r="I109" s="31">
        <f t="shared" si="1"/>
        <v>0</v>
      </c>
    </row>
    <row r="110" spans="1:9" ht="25.5" x14ac:dyDescent="0.2">
      <c r="A110" s="27" t="s">
        <v>22</v>
      </c>
      <c r="B110" s="9" t="s">
        <v>225</v>
      </c>
      <c r="C110" s="6" t="s">
        <v>24</v>
      </c>
      <c r="D110" s="10" t="s">
        <v>226</v>
      </c>
      <c r="E110" s="11" t="s">
        <v>26</v>
      </c>
      <c r="F110" s="28">
        <v>1728.8538375460257</v>
      </c>
      <c r="G110" s="53"/>
      <c r="H110" s="30">
        <v>2232</v>
      </c>
      <c r="I110" s="31">
        <f t="shared" si="1"/>
        <v>0</v>
      </c>
    </row>
    <row r="111" spans="1:9" ht="25.5" x14ac:dyDescent="0.2">
      <c r="A111" s="27" t="s">
        <v>22</v>
      </c>
      <c r="B111" s="9" t="s">
        <v>227</v>
      </c>
      <c r="C111" s="6" t="s">
        <v>24</v>
      </c>
      <c r="D111" s="10" t="s">
        <v>228</v>
      </c>
      <c r="E111" s="11" t="s">
        <v>205</v>
      </c>
      <c r="F111" s="28">
        <v>7.444530759539826</v>
      </c>
      <c r="G111" s="53"/>
      <c r="H111" s="30">
        <v>127.19999999999999</v>
      </c>
      <c r="I111" s="31">
        <f t="shared" si="1"/>
        <v>0</v>
      </c>
    </row>
    <row r="112" spans="1:9" ht="25.5" x14ac:dyDescent="0.2">
      <c r="A112" s="27" t="s">
        <v>22</v>
      </c>
      <c r="B112" s="9" t="s">
        <v>230</v>
      </c>
      <c r="C112" s="6" t="s">
        <v>24</v>
      </c>
      <c r="D112" s="10" t="s">
        <v>231</v>
      </c>
      <c r="E112" s="11" t="s">
        <v>205</v>
      </c>
      <c r="F112" s="28">
        <v>6.4408036991504831</v>
      </c>
      <c r="G112" s="53"/>
      <c r="H112" s="30">
        <v>2508</v>
      </c>
      <c r="I112" s="31">
        <f t="shared" si="1"/>
        <v>0</v>
      </c>
    </row>
    <row r="113" spans="1:9" x14ac:dyDescent="0.2">
      <c r="A113" s="27" t="s">
        <v>22</v>
      </c>
      <c r="B113" s="9" t="s">
        <v>233</v>
      </c>
      <c r="C113" s="6" t="s">
        <v>24</v>
      </c>
      <c r="D113" s="10" t="s">
        <v>234</v>
      </c>
      <c r="E113" s="11" t="s">
        <v>26</v>
      </c>
      <c r="F113" s="28">
        <v>7.6906309499378365</v>
      </c>
      <c r="G113" s="53"/>
      <c r="H113" s="30">
        <v>160.79999999999998</v>
      </c>
      <c r="I113" s="31">
        <f t="shared" si="1"/>
        <v>0</v>
      </c>
    </row>
    <row r="114" spans="1:9" ht="25.5" x14ac:dyDescent="0.2">
      <c r="A114" s="27" t="s">
        <v>22</v>
      </c>
      <c r="B114" s="9" t="s">
        <v>236</v>
      </c>
      <c r="C114" s="6" t="s">
        <v>24</v>
      </c>
      <c r="D114" s="10" t="s">
        <v>237</v>
      </c>
      <c r="E114" s="11" t="s">
        <v>26</v>
      </c>
      <c r="F114" s="28">
        <v>27.686271419776212</v>
      </c>
      <c r="G114" s="53"/>
      <c r="H114" s="30">
        <v>494.4</v>
      </c>
      <c r="I114" s="31">
        <f t="shared" si="1"/>
        <v>0</v>
      </c>
    </row>
    <row r="115" spans="1:9" x14ac:dyDescent="0.2">
      <c r="A115" s="27" t="s">
        <v>22</v>
      </c>
      <c r="B115" s="9" t="s">
        <v>239</v>
      </c>
      <c r="C115" s="6" t="s">
        <v>24</v>
      </c>
      <c r="D115" s="10" t="s">
        <v>240</v>
      </c>
      <c r="E115" s="11" t="s">
        <v>26</v>
      </c>
      <c r="F115" s="28">
        <v>30.516423609353335</v>
      </c>
      <c r="G115" s="53"/>
      <c r="H115" s="30">
        <v>177.6</v>
      </c>
      <c r="I115" s="31">
        <f t="shared" si="1"/>
        <v>0</v>
      </c>
    </row>
    <row r="116" spans="1:9" ht="25.5" x14ac:dyDescent="0.2">
      <c r="A116" s="27" t="s">
        <v>22</v>
      </c>
      <c r="B116" s="9" t="s">
        <v>243</v>
      </c>
      <c r="C116" s="6" t="s">
        <v>24</v>
      </c>
      <c r="D116" s="10" t="s">
        <v>244</v>
      </c>
      <c r="E116" s="11" t="s">
        <v>26</v>
      </c>
      <c r="F116" s="28">
        <v>74.87598292859478</v>
      </c>
      <c r="G116" s="53"/>
      <c r="H116" s="30">
        <v>177.6</v>
      </c>
      <c r="I116" s="31">
        <f t="shared" si="1"/>
        <v>0</v>
      </c>
    </row>
    <row r="117" spans="1:9" ht="25.5" x14ac:dyDescent="0.2">
      <c r="A117" s="27" t="s">
        <v>22</v>
      </c>
      <c r="B117" s="9" t="s">
        <v>245</v>
      </c>
      <c r="C117" s="6" t="s">
        <v>24</v>
      </c>
      <c r="D117" s="10" t="s">
        <v>246</v>
      </c>
      <c r="E117" s="11" t="s">
        <v>26</v>
      </c>
      <c r="F117" s="28">
        <v>44.359559319241434</v>
      </c>
      <c r="G117" s="53"/>
      <c r="H117" s="30">
        <v>319.2</v>
      </c>
      <c r="I117" s="31">
        <f t="shared" si="1"/>
        <v>0</v>
      </c>
    </row>
    <row r="118" spans="1:9" ht="25.5" x14ac:dyDescent="0.2">
      <c r="A118" s="27" t="s">
        <v>22</v>
      </c>
      <c r="B118" s="9" t="s">
        <v>248</v>
      </c>
      <c r="C118" s="6" t="s">
        <v>24</v>
      </c>
      <c r="D118" s="10" t="s">
        <v>249</v>
      </c>
      <c r="E118" s="11" t="s">
        <v>26</v>
      </c>
      <c r="F118" s="28">
        <v>225.36624935697836</v>
      </c>
      <c r="G118" s="53"/>
      <c r="H118" s="30">
        <v>475.2</v>
      </c>
      <c r="I118" s="31">
        <f t="shared" si="1"/>
        <v>0</v>
      </c>
    </row>
    <row r="119" spans="1:9" ht="25.5" x14ac:dyDescent="0.2">
      <c r="A119" s="27" t="s">
        <v>22</v>
      </c>
      <c r="B119" s="9" t="s">
        <v>251</v>
      </c>
      <c r="C119" s="6" t="s">
        <v>24</v>
      </c>
      <c r="D119" s="10" t="s">
        <v>252</v>
      </c>
      <c r="E119" s="11" t="s">
        <v>26</v>
      </c>
      <c r="F119" s="28">
        <v>1303.4081333954646</v>
      </c>
      <c r="G119" s="53"/>
      <c r="H119" s="30">
        <v>558</v>
      </c>
      <c r="I119" s="31">
        <f t="shared" si="1"/>
        <v>0</v>
      </c>
    </row>
    <row r="120" spans="1:9" ht="25.5" x14ac:dyDescent="0.2">
      <c r="A120" s="27" t="s">
        <v>22</v>
      </c>
      <c r="B120" s="9" t="s">
        <v>253</v>
      </c>
      <c r="C120" s="6" t="s">
        <v>24</v>
      </c>
      <c r="D120" s="10" t="s">
        <v>254</v>
      </c>
      <c r="E120" s="11" t="s">
        <v>26</v>
      </c>
      <c r="F120" s="28">
        <v>135.97035519490095</v>
      </c>
      <c r="G120" s="53"/>
      <c r="H120" s="30">
        <v>387.59999999999997</v>
      </c>
      <c r="I120" s="31">
        <f t="shared" si="1"/>
        <v>0</v>
      </c>
    </row>
    <row r="121" spans="1:9" ht="25.5" x14ac:dyDescent="0.2">
      <c r="A121" s="27" t="s">
        <v>22</v>
      </c>
      <c r="B121" s="9" t="s">
        <v>256</v>
      </c>
      <c r="C121" s="6" t="s">
        <v>24</v>
      </c>
      <c r="D121" s="10" t="s">
        <v>257</v>
      </c>
      <c r="E121" s="11" t="s">
        <v>26</v>
      </c>
      <c r="F121" s="28">
        <v>32.915900465733934</v>
      </c>
      <c r="G121" s="53"/>
      <c r="H121" s="30">
        <v>596.4</v>
      </c>
      <c r="I121" s="31">
        <f t="shared" si="1"/>
        <v>0</v>
      </c>
    </row>
    <row r="122" spans="1:9" ht="25.5" x14ac:dyDescent="0.2">
      <c r="A122" s="27" t="s">
        <v>22</v>
      </c>
      <c r="B122" s="9" t="s">
        <v>259</v>
      </c>
      <c r="C122" s="6" t="s">
        <v>24</v>
      </c>
      <c r="D122" s="10" t="s">
        <v>260</v>
      </c>
      <c r="E122" s="11" t="s">
        <v>26</v>
      </c>
      <c r="F122" s="28">
        <v>304.11831028434182</v>
      </c>
      <c r="G122" s="53"/>
      <c r="H122" s="30">
        <v>823.19999999999993</v>
      </c>
      <c r="I122" s="31">
        <f t="shared" si="1"/>
        <v>0</v>
      </c>
    </row>
    <row r="123" spans="1:9" ht="25.5" x14ac:dyDescent="0.2">
      <c r="A123" s="27" t="s">
        <v>22</v>
      </c>
      <c r="B123" s="9" t="s">
        <v>262</v>
      </c>
      <c r="C123" s="6" t="s">
        <v>24</v>
      </c>
      <c r="D123" s="10" t="s">
        <v>263</v>
      </c>
      <c r="E123" s="11" t="s">
        <v>26</v>
      </c>
      <c r="F123" s="28">
        <v>854.89053639508984</v>
      </c>
      <c r="G123" s="53"/>
      <c r="H123" s="30">
        <v>954</v>
      </c>
      <c r="I123" s="31">
        <f t="shared" si="1"/>
        <v>0</v>
      </c>
    </row>
    <row r="124" spans="1:9" ht="25.5" x14ac:dyDescent="0.2">
      <c r="A124" s="27" t="s">
        <v>22</v>
      </c>
      <c r="B124" s="9" t="s">
        <v>264</v>
      </c>
      <c r="C124" s="6" t="s">
        <v>24</v>
      </c>
      <c r="D124" s="10" t="s">
        <v>265</v>
      </c>
      <c r="E124" s="11" t="s">
        <v>26</v>
      </c>
      <c r="F124" s="28">
        <v>129.94090053014966</v>
      </c>
      <c r="G124" s="53"/>
      <c r="H124" s="30">
        <v>682.8</v>
      </c>
      <c r="I124" s="31">
        <f t="shared" si="1"/>
        <v>0</v>
      </c>
    </row>
    <row r="125" spans="1:9" ht="25.5" x14ac:dyDescent="0.2">
      <c r="A125" s="27" t="s">
        <v>22</v>
      </c>
      <c r="B125" s="9" t="s">
        <v>267</v>
      </c>
      <c r="C125" s="6" t="s">
        <v>24</v>
      </c>
      <c r="D125" s="10" t="s">
        <v>268</v>
      </c>
      <c r="E125" s="11" t="s">
        <v>26</v>
      </c>
      <c r="F125" s="28">
        <v>141.56913452645571</v>
      </c>
      <c r="G125" s="53"/>
      <c r="H125" s="30">
        <v>1248</v>
      </c>
      <c r="I125" s="31">
        <f t="shared" si="1"/>
        <v>0</v>
      </c>
    </row>
    <row r="126" spans="1:9" x14ac:dyDescent="0.2">
      <c r="A126" s="27" t="s">
        <v>22</v>
      </c>
      <c r="B126" s="9" t="s">
        <v>269</v>
      </c>
      <c r="C126" s="6" t="s">
        <v>24</v>
      </c>
      <c r="D126" s="10" t="s">
        <v>270</v>
      </c>
      <c r="E126" s="11" t="s">
        <v>26</v>
      </c>
      <c r="F126" s="28">
        <v>38.391629702089674</v>
      </c>
      <c r="G126" s="53"/>
      <c r="H126" s="30">
        <v>252</v>
      </c>
      <c r="I126" s="31">
        <f t="shared" si="1"/>
        <v>0</v>
      </c>
    </row>
    <row r="127" spans="1:9" ht="25.5" x14ac:dyDescent="0.2">
      <c r="A127" s="27" t="s">
        <v>22</v>
      </c>
      <c r="B127" s="9" t="s">
        <v>271</v>
      </c>
      <c r="C127" s="6" t="s">
        <v>24</v>
      </c>
      <c r="D127" s="10" t="s">
        <v>272</v>
      </c>
      <c r="E127" s="11" t="s">
        <v>26</v>
      </c>
      <c r="F127" s="28">
        <v>136.52408062329647</v>
      </c>
      <c r="G127" s="53"/>
      <c r="H127" s="30">
        <v>177.6</v>
      </c>
      <c r="I127" s="31">
        <f t="shared" si="1"/>
        <v>0</v>
      </c>
    </row>
    <row r="128" spans="1:9" ht="25.5" x14ac:dyDescent="0.2">
      <c r="A128" s="27" t="s">
        <v>22</v>
      </c>
      <c r="B128" s="9" t="s">
        <v>273</v>
      </c>
      <c r="C128" s="6" t="s">
        <v>24</v>
      </c>
      <c r="D128" s="10" t="s">
        <v>274</v>
      </c>
      <c r="E128" s="11" t="s">
        <v>26</v>
      </c>
      <c r="F128" s="28">
        <v>24.240868754204062</v>
      </c>
      <c r="G128" s="53"/>
      <c r="H128" s="30">
        <v>392.4</v>
      </c>
      <c r="I128" s="31">
        <f t="shared" si="1"/>
        <v>0</v>
      </c>
    </row>
    <row r="129" spans="1:9" ht="25.5" x14ac:dyDescent="0.2">
      <c r="A129" s="27" t="s">
        <v>22</v>
      </c>
      <c r="B129" s="9" t="s">
        <v>275</v>
      </c>
      <c r="C129" s="6" t="s">
        <v>24</v>
      </c>
      <c r="D129" s="10" t="s">
        <v>276</v>
      </c>
      <c r="E129" s="11" t="s">
        <v>26</v>
      </c>
      <c r="F129" s="28">
        <v>1365.7330066137608</v>
      </c>
      <c r="G129" s="53"/>
      <c r="H129" s="30">
        <v>549.6</v>
      </c>
      <c r="I129" s="31">
        <f t="shared" ref="I129:I192" si="2">F129*G129</f>
        <v>0</v>
      </c>
    </row>
    <row r="130" spans="1:9" ht="25.5" x14ac:dyDescent="0.2">
      <c r="A130" s="27" t="s">
        <v>22</v>
      </c>
      <c r="B130" s="9" t="s">
        <v>277</v>
      </c>
      <c r="C130" s="6" t="s">
        <v>24</v>
      </c>
      <c r="D130" s="10" t="s">
        <v>278</v>
      </c>
      <c r="E130" s="11" t="s">
        <v>26</v>
      </c>
      <c r="F130" s="28">
        <v>11.136033615509987</v>
      </c>
      <c r="G130" s="53"/>
      <c r="H130" s="30">
        <v>774</v>
      </c>
      <c r="I130" s="31">
        <f t="shared" si="2"/>
        <v>0</v>
      </c>
    </row>
    <row r="131" spans="1:9" ht="25.5" x14ac:dyDescent="0.2">
      <c r="A131" s="27" t="s">
        <v>22</v>
      </c>
      <c r="B131" s="9" t="s">
        <v>279</v>
      </c>
      <c r="C131" s="6" t="s">
        <v>24</v>
      </c>
      <c r="D131" s="10" t="s">
        <v>280</v>
      </c>
      <c r="E131" s="11" t="s">
        <v>26</v>
      </c>
      <c r="F131" s="28">
        <v>2.5225269515796103</v>
      </c>
      <c r="G131" s="53"/>
      <c r="H131" s="30">
        <v>892.8</v>
      </c>
      <c r="I131" s="31">
        <f t="shared" si="2"/>
        <v>0</v>
      </c>
    </row>
    <row r="132" spans="1:9" ht="25.5" x14ac:dyDescent="0.2">
      <c r="A132" s="27" t="s">
        <v>22</v>
      </c>
      <c r="B132" s="9" t="s">
        <v>281</v>
      </c>
      <c r="C132" s="6" t="s">
        <v>24</v>
      </c>
      <c r="D132" s="10" t="s">
        <v>282</v>
      </c>
      <c r="E132" s="11" t="s">
        <v>26</v>
      </c>
      <c r="F132" s="28">
        <v>21.656816755024948</v>
      </c>
      <c r="G132" s="53"/>
      <c r="H132" s="30">
        <v>1010.4</v>
      </c>
      <c r="I132" s="31">
        <f t="shared" si="2"/>
        <v>0</v>
      </c>
    </row>
    <row r="133" spans="1:9" ht="25.5" x14ac:dyDescent="0.2">
      <c r="A133" s="27" t="s">
        <v>22</v>
      </c>
      <c r="B133" s="9" t="s">
        <v>283</v>
      </c>
      <c r="C133" s="6" t="s">
        <v>24</v>
      </c>
      <c r="D133" s="10" t="s">
        <v>284</v>
      </c>
      <c r="E133" s="11" t="s">
        <v>26</v>
      </c>
      <c r="F133" s="28">
        <v>202.87884445936012</v>
      </c>
      <c r="G133" s="53"/>
      <c r="H133" s="30">
        <v>1130.3999999999999</v>
      </c>
      <c r="I133" s="31">
        <f t="shared" si="2"/>
        <v>0</v>
      </c>
    </row>
    <row r="134" spans="1:9" x14ac:dyDescent="0.2">
      <c r="A134" s="27" t="s">
        <v>22</v>
      </c>
      <c r="B134" s="9" t="s">
        <v>285</v>
      </c>
      <c r="C134" s="6" t="s">
        <v>24</v>
      </c>
      <c r="D134" s="10" t="s">
        <v>286</v>
      </c>
      <c r="E134" s="11" t="s">
        <v>129</v>
      </c>
      <c r="F134" s="28">
        <v>3435.6817080514293</v>
      </c>
      <c r="G134" s="53"/>
      <c r="H134" s="30">
        <v>1.32</v>
      </c>
      <c r="I134" s="31">
        <f t="shared" si="2"/>
        <v>0</v>
      </c>
    </row>
    <row r="135" spans="1:9" x14ac:dyDescent="0.2">
      <c r="A135" s="27" t="s">
        <v>22</v>
      </c>
      <c r="B135" s="9" t="s">
        <v>288</v>
      </c>
      <c r="C135" s="6" t="s">
        <v>24</v>
      </c>
      <c r="D135" s="10" t="s">
        <v>289</v>
      </c>
      <c r="E135" s="11" t="s">
        <v>129</v>
      </c>
      <c r="F135" s="28">
        <v>4803.9987666643692</v>
      </c>
      <c r="G135" s="53"/>
      <c r="H135" s="30">
        <v>60</v>
      </c>
      <c r="I135" s="31">
        <f t="shared" si="2"/>
        <v>0</v>
      </c>
    </row>
    <row r="136" spans="1:9" x14ac:dyDescent="0.2">
      <c r="A136" s="27" t="s">
        <v>22</v>
      </c>
      <c r="B136" s="9" t="s">
        <v>290</v>
      </c>
      <c r="C136" s="6" t="s">
        <v>24</v>
      </c>
      <c r="D136" s="10" t="s">
        <v>291</v>
      </c>
      <c r="E136" s="11" t="s">
        <v>129</v>
      </c>
      <c r="F136" s="28">
        <v>1393.6038531763354</v>
      </c>
      <c r="G136" s="53"/>
      <c r="H136" s="30">
        <v>112.8</v>
      </c>
      <c r="I136" s="31">
        <f t="shared" si="2"/>
        <v>0</v>
      </c>
    </row>
    <row r="137" spans="1:9" x14ac:dyDescent="0.2">
      <c r="A137" s="27" t="s">
        <v>22</v>
      </c>
      <c r="B137" s="9" t="s">
        <v>292</v>
      </c>
      <c r="C137" s="6" t="s">
        <v>24</v>
      </c>
      <c r="D137" s="10" t="s">
        <v>293</v>
      </c>
      <c r="E137" s="11" t="s">
        <v>205</v>
      </c>
      <c r="F137" s="28">
        <v>9476.3954565134027</v>
      </c>
      <c r="G137" s="53"/>
      <c r="H137" s="30">
        <v>132</v>
      </c>
      <c r="I137" s="31">
        <f t="shared" si="2"/>
        <v>0</v>
      </c>
    </row>
    <row r="138" spans="1:9" x14ac:dyDescent="0.2">
      <c r="A138" s="27" t="s">
        <v>22</v>
      </c>
      <c r="B138" s="9" t="s">
        <v>294</v>
      </c>
      <c r="C138" s="6" t="s">
        <v>24</v>
      </c>
      <c r="D138" s="10" t="s">
        <v>295</v>
      </c>
      <c r="E138" s="11" t="s">
        <v>205</v>
      </c>
      <c r="F138" s="28">
        <v>694.55626235078591</v>
      </c>
      <c r="G138" s="53"/>
      <c r="H138" s="30">
        <v>177.6</v>
      </c>
      <c r="I138" s="31">
        <f t="shared" si="2"/>
        <v>0</v>
      </c>
    </row>
    <row r="139" spans="1:9" ht="13.9" customHeight="1" x14ac:dyDescent="0.2">
      <c r="A139" s="27" t="s">
        <v>22</v>
      </c>
      <c r="B139" s="9" t="s">
        <v>296</v>
      </c>
      <c r="C139" s="6" t="s">
        <v>24</v>
      </c>
      <c r="D139" s="10" t="s">
        <v>297</v>
      </c>
      <c r="E139" s="11" t="s">
        <v>26</v>
      </c>
      <c r="F139" s="28">
        <v>15.31973685227617</v>
      </c>
      <c r="G139" s="53"/>
      <c r="H139" s="30">
        <v>484.79999999999995</v>
      </c>
      <c r="I139" s="31">
        <f t="shared" si="2"/>
        <v>0</v>
      </c>
    </row>
    <row r="140" spans="1:9" x14ac:dyDescent="0.2">
      <c r="A140" s="27" t="s">
        <v>22</v>
      </c>
      <c r="B140" s="9" t="s">
        <v>298</v>
      </c>
      <c r="C140" s="6" t="s">
        <v>24</v>
      </c>
      <c r="D140" s="10" t="s">
        <v>299</v>
      </c>
      <c r="E140" s="11" t="s">
        <v>26</v>
      </c>
      <c r="F140" s="28">
        <v>9.724733961539803</v>
      </c>
      <c r="G140" s="53"/>
      <c r="H140" s="30">
        <v>3228</v>
      </c>
      <c r="I140" s="31">
        <f t="shared" si="2"/>
        <v>0</v>
      </c>
    </row>
    <row r="141" spans="1:9" x14ac:dyDescent="0.2">
      <c r="A141" s="27" t="s">
        <v>22</v>
      </c>
      <c r="B141" s="9" t="s">
        <v>300</v>
      </c>
      <c r="C141" s="6" t="s">
        <v>24</v>
      </c>
      <c r="D141" s="10" t="s">
        <v>301</v>
      </c>
      <c r="E141" s="11" t="s">
        <v>94</v>
      </c>
      <c r="F141" s="28">
        <v>5.9679296171517615</v>
      </c>
      <c r="G141" s="53"/>
      <c r="H141" s="30">
        <v>640.79999999999995</v>
      </c>
      <c r="I141" s="31">
        <f t="shared" si="2"/>
        <v>0</v>
      </c>
    </row>
    <row r="142" spans="1:9" x14ac:dyDescent="0.2">
      <c r="A142" s="27" t="s">
        <v>22</v>
      </c>
      <c r="B142" s="9" t="s">
        <v>302</v>
      </c>
      <c r="C142" s="6" t="s">
        <v>24</v>
      </c>
      <c r="D142" s="10" t="s">
        <v>303</v>
      </c>
      <c r="E142" s="11" t="s">
        <v>205</v>
      </c>
      <c r="F142" s="28">
        <v>0.61525047599502691</v>
      </c>
      <c r="G142" s="53"/>
      <c r="H142" s="30">
        <v>273.59999999999997</v>
      </c>
      <c r="I142" s="31">
        <f t="shared" si="2"/>
        <v>0</v>
      </c>
    </row>
    <row r="143" spans="1:9" ht="12.75" customHeight="1" x14ac:dyDescent="0.2">
      <c r="A143" s="13" t="s">
        <v>27</v>
      </c>
      <c r="D143" s="14" t="s">
        <v>304</v>
      </c>
      <c r="F143" s="28">
        <v>0</v>
      </c>
      <c r="G143" s="53"/>
      <c r="H143" s="30">
        <v>0</v>
      </c>
      <c r="I143" s="31">
        <f t="shared" si="2"/>
        <v>0</v>
      </c>
    </row>
    <row r="144" spans="1:9" x14ac:dyDescent="0.2">
      <c r="A144" s="27" t="s">
        <v>22</v>
      </c>
      <c r="B144" s="9" t="s">
        <v>306</v>
      </c>
      <c r="C144" s="6" t="s">
        <v>24</v>
      </c>
      <c r="D144" s="10" t="s">
        <v>307</v>
      </c>
      <c r="E144" s="11" t="s">
        <v>205</v>
      </c>
      <c r="F144" s="28">
        <v>54.941867506355905</v>
      </c>
      <c r="G144" s="53"/>
      <c r="H144" s="30">
        <v>427.2</v>
      </c>
      <c r="I144" s="31">
        <f t="shared" si="2"/>
        <v>0</v>
      </c>
    </row>
    <row r="145" spans="1:9" ht="12.75" customHeight="1" x14ac:dyDescent="0.2">
      <c r="A145" s="13" t="s">
        <v>27</v>
      </c>
      <c r="D145" s="14" t="s">
        <v>304</v>
      </c>
      <c r="F145" s="28">
        <v>0</v>
      </c>
      <c r="G145" s="53"/>
      <c r="H145" s="30">
        <v>0</v>
      </c>
      <c r="I145" s="31">
        <f t="shared" si="2"/>
        <v>0</v>
      </c>
    </row>
    <row r="146" spans="1:9" x14ac:dyDescent="0.2">
      <c r="A146" s="27" t="s">
        <v>22</v>
      </c>
      <c r="B146" s="9" t="s">
        <v>308</v>
      </c>
      <c r="C146" s="6" t="s">
        <v>24</v>
      </c>
      <c r="D146" s="10" t="s">
        <v>309</v>
      </c>
      <c r="E146" s="11" t="s">
        <v>205</v>
      </c>
      <c r="F146" s="28">
        <v>37.714854178495152</v>
      </c>
      <c r="G146" s="53"/>
      <c r="H146" s="30">
        <v>560.4</v>
      </c>
      <c r="I146" s="31">
        <f t="shared" si="2"/>
        <v>0</v>
      </c>
    </row>
    <row r="147" spans="1:9" ht="12.75" customHeight="1" x14ac:dyDescent="0.2">
      <c r="A147" s="13" t="s">
        <v>27</v>
      </c>
      <c r="D147" s="14" t="s">
        <v>304</v>
      </c>
      <c r="F147" s="28">
        <v>0</v>
      </c>
      <c r="G147" s="53"/>
      <c r="H147" s="30">
        <v>0</v>
      </c>
      <c r="I147" s="31">
        <f t="shared" si="2"/>
        <v>0</v>
      </c>
    </row>
    <row r="148" spans="1:9" x14ac:dyDescent="0.2">
      <c r="A148" s="27" t="s">
        <v>22</v>
      </c>
      <c r="B148" s="9" t="s">
        <v>310</v>
      </c>
      <c r="C148" s="6" t="s">
        <v>24</v>
      </c>
      <c r="D148" s="10" t="s">
        <v>311</v>
      </c>
      <c r="E148" s="11" t="s">
        <v>205</v>
      </c>
      <c r="F148" s="28">
        <v>51.496464840783752</v>
      </c>
      <c r="G148" s="53"/>
      <c r="H148" s="30">
        <v>717.6</v>
      </c>
      <c r="I148" s="31">
        <f t="shared" si="2"/>
        <v>0</v>
      </c>
    </row>
    <row r="149" spans="1:9" ht="12.75" customHeight="1" x14ac:dyDescent="0.2">
      <c r="A149" s="13" t="s">
        <v>27</v>
      </c>
      <c r="D149" s="14" t="s">
        <v>304</v>
      </c>
      <c r="F149" s="28">
        <v>0</v>
      </c>
      <c r="G149" s="53"/>
      <c r="H149" s="30">
        <v>0</v>
      </c>
      <c r="I149" s="31">
        <f t="shared" si="2"/>
        <v>0</v>
      </c>
    </row>
    <row r="150" spans="1:9" x14ac:dyDescent="0.2">
      <c r="A150" s="27" t="s">
        <v>22</v>
      </c>
      <c r="B150" s="9" t="s">
        <v>312</v>
      </c>
      <c r="C150" s="6" t="s">
        <v>24</v>
      </c>
      <c r="D150" s="10" t="s">
        <v>313</v>
      </c>
      <c r="E150" s="11" t="s">
        <v>205</v>
      </c>
      <c r="F150" s="28">
        <v>31.931499704141896</v>
      </c>
      <c r="G150" s="53"/>
      <c r="H150" s="30">
        <v>853.19999999999993</v>
      </c>
      <c r="I150" s="31">
        <f t="shared" si="2"/>
        <v>0</v>
      </c>
    </row>
    <row r="151" spans="1:9" ht="12.75" customHeight="1" x14ac:dyDescent="0.2">
      <c r="A151" s="13" t="s">
        <v>27</v>
      </c>
      <c r="D151" s="14" t="s">
        <v>304</v>
      </c>
      <c r="F151" s="28">
        <v>0</v>
      </c>
      <c r="G151" s="53"/>
      <c r="H151" s="30">
        <v>0</v>
      </c>
      <c r="I151" s="31">
        <f t="shared" si="2"/>
        <v>0</v>
      </c>
    </row>
    <row r="152" spans="1:9" x14ac:dyDescent="0.2">
      <c r="A152" s="27" t="s">
        <v>22</v>
      </c>
      <c r="B152" s="9" t="s">
        <v>314</v>
      </c>
      <c r="C152" s="6" t="s">
        <v>24</v>
      </c>
      <c r="D152" s="10" t="s">
        <v>315</v>
      </c>
      <c r="E152" s="11" t="s">
        <v>205</v>
      </c>
      <c r="F152" s="28">
        <v>25.902045039390632</v>
      </c>
      <c r="G152" s="53"/>
      <c r="H152" s="30">
        <v>1003.1999999999999</v>
      </c>
      <c r="I152" s="31">
        <f t="shared" si="2"/>
        <v>0</v>
      </c>
    </row>
    <row r="153" spans="1:9" ht="12.75" customHeight="1" x14ac:dyDescent="0.2">
      <c r="A153" s="13" t="s">
        <v>27</v>
      </c>
      <c r="D153" s="14" t="s">
        <v>304</v>
      </c>
      <c r="F153" s="28">
        <v>0</v>
      </c>
      <c r="G153" s="53"/>
      <c r="H153" s="30">
        <v>0</v>
      </c>
      <c r="I153" s="31">
        <f t="shared" si="2"/>
        <v>0</v>
      </c>
    </row>
    <row r="154" spans="1:9" x14ac:dyDescent="0.2">
      <c r="A154" s="27" t="s">
        <v>22</v>
      </c>
      <c r="B154" s="9" t="s">
        <v>316</v>
      </c>
      <c r="C154" s="6" t="s">
        <v>24</v>
      </c>
      <c r="D154" s="10" t="s">
        <v>317</v>
      </c>
      <c r="E154" s="11" t="s">
        <v>205</v>
      </c>
      <c r="F154" s="28">
        <v>13.04331009109457</v>
      </c>
      <c r="G154" s="53"/>
      <c r="H154" s="30">
        <v>1142.3999999999999</v>
      </c>
      <c r="I154" s="31">
        <f t="shared" si="2"/>
        <v>0</v>
      </c>
    </row>
    <row r="155" spans="1:9" ht="12.75" customHeight="1" x14ac:dyDescent="0.2">
      <c r="A155" s="13" t="s">
        <v>27</v>
      </c>
      <c r="D155" s="14" t="s">
        <v>304</v>
      </c>
      <c r="F155" s="28">
        <v>0</v>
      </c>
      <c r="G155" s="53"/>
      <c r="H155" s="30">
        <v>0</v>
      </c>
      <c r="I155" s="31">
        <f t="shared" si="2"/>
        <v>0</v>
      </c>
    </row>
    <row r="156" spans="1:9" x14ac:dyDescent="0.2">
      <c r="A156" s="27" t="s">
        <v>22</v>
      </c>
      <c r="B156" s="9" t="s">
        <v>318</v>
      </c>
      <c r="C156" s="6" t="s">
        <v>24</v>
      </c>
      <c r="D156" s="10" t="s">
        <v>319</v>
      </c>
      <c r="E156" s="11" t="s">
        <v>205</v>
      </c>
      <c r="F156" s="28">
        <v>2.2479284534212609</v>
      </c>
      <c r="G156" s="53"/>
      <c r="H156" s="30">
        <v>1296</v>
      </c>
      <c r="I156" s="31">
        <f t="shared" si="2"/>
        <v>0</v>
      </c>
    </row>
    <row r="157" spans="1:9" ht="12.75" customHeight="1" x14ac:dyDescent="0.2">
      <c r="A157" s="13" t="s">
        <v>27</v>
      </c>
      <c r="D157" s="14" t="s">
        <v>304</v>
      </c>
      <c r="F157" s="28">
        <v>0</v>
      </c>
      <c r="G157" s="53"/>
      <c r="H157" s="30">
        <v>0</v>
      </c>
      <c r="I157" s="31">
        <f t="shared" si="2"/>
        <v>0</v>
      </c>
    </row>
    <row r="158" spans="1:9" x14ac:dyDescent="0.2">
      <c r="A158" s="27" t="s">
        <v>22</v>
      </c>
      <c r="B158" s="9" t="s">
        <v>320</v>
      </c>
      <c r="C158" s="6" t="s">
        <v>24</v>
      </c>
      <c r="D158" s="10" t="s">
        <v>321</v>
      </c>
      <c r="E158" s="11" t="s">
        <v>205</v>
      </c>
      <c r="F158" s="28">
        <v>1.2305009519900538</v>
      </c>
      <c r="G158" s="53"/>
      <c r="H158" s="30">
        <v>1428</v>
      </c>
      <c r="I158" s="31">
        <f t="shared" si="2"/>
        <v>0</v>
      </c>
    </row>
    <row r="159" spans="1:9" ht="12.75" customHeight="1" x14ac:dyDescent="0.2">
      <c r="A159" s="13" t="s">
        <v>27</v>
      </c>
      <c r="D159" s="14" t="s">
        <v>304</v>
      </c>
      <c r="F159" s="28">
        <v>0</v>
      </c>
      <c r="G159" s="53"/>
      <c r="H159" s="30">
        <v>0</v>
      </c>
      <c r="I159" s="31">
        <f t="shared" si="2"/>
        <v>0</v>
      </c>
    </row>
    <row r="160" spans="1:9" x14ac:dyDescent="0.2">
      <c r="A160" s="27" t="s">
        <v>22</v>
      </c>
      <c r="B160" s="9" t="s">
        <v>322</v>
      </c>
      <c r="C160" s="6" t="s">
        <v>24</v>
      </c>
      <c r="D160" s="10" t="s">
        <v>323</v>
      </c>
      <c r="E160" s="11" t="s">
        <v>26</v>
      </c>
      <c r="F160" s="28">
        <v>1.6611762851865728</v>
      </c>
      <c r="G160" s="53"/>
      <c r="H160" s="30">
        <v>402</v>
      </c>
      <c r="I160" s="31">
        <f t="shared" si="2"/>
        <v>0</v>
      </c>
    </row>
    <row r="161" spans="1:9" x14ac:dyDescent="0.2">
      <c r="A161" s="27" t="s">
        <v>22</v>
      </c>
      <c r="B161" s="9" t="s">
        <v>325</v>
      </c>
      <c r="C161" s="6" t="s">
        <v>24</v>
      </c>
      <c r="D161" s="10" t="s">
        <v>326</v>
      </c>
      <c r="E161" s="11" t="s">
        <v>26</v>
      </c>
      <c r="F161" s="28">
        <v>39.991280939676749</v>
      </c>
      <c r="G161" s="53"/>
      <c r="H161" s="30">
        <v>682.8</v>
      </c>
      <c r="I161" s="31">
        <f t="shared" si="2"/>
        <v>0</v>
      </c>
    </row>
    <row r="162" spans="1:9" x14ac:dyDescent="0.2">
      <c r="A162" s="27" t="s">
        <v>22</v>
      </c>
      <c r="B162" s="9" t="s">
        <v>327</v>
      </c>
      <c r="C162" s="6" t="s">
        <v>24</v>
      </c>
      <c r="D162" s="10" t="s">
        <v>328</v>
      </c>
      <c r="E162" s="11" t="s">
        <v>26</v>
      </c>
      <c r="F162" s="28">
        <v>10.643833234713966</v>
      </c>
      <c r="G162" s="53"/>
      <c r="H162" s="30">
        <v>1100.3999999999999</v>
      </c>
      <c r="I162" s="31">
        <f t="shared" si="2"/>
        <v>0</v>
      </c>
    </row>
    <row r="163" spans="1:9" ht="25.5" x14ac:dyDescent="0.2">
      <c r="A163" s="27" t="s">
        <v>22</v>
      </c>
      <c r="B163" s="9" t="s">
        <v>330</v>
      </c>
      <c r="C163" s="6" t="s">
        <v>24</v>
      </c>
      <c r="D163" s="10" t="s">
        <v>331</v>
      </c>
      <c r="E163" s="11" t="s">
        <v>26</v>
      </c>
      <c r="F163" s="28">
        <v>1.6611762851865728</v>
      </c>
      <c r="G163" s="53"/>
      <c r="H163" s="30">
        <v>457.2</v>
      </c>
      <c r="I163" s="31">
        <f t="shared" si="2"/>
        <v>0</v>
      </c>
    </row>
    <row r="164" spans="1:9" ht="25.5" x14ac:dyDescent="0.2">
      <c r="A164" s="27" t="s">
        <v>22</v>
      </c>
      <c r="B164" s="9" t="s">
        <v>332</v>
      </c>
      <c r="C164" s="6" t="s">
        <v>24</v>
      </c>
      <c r="D164" s="10" t="s">
        <v>333</v>
      </c>
      <c r="E164" s="11" t="s">
        <v>26</v>
      </c>
      <c r="F164" s="28">
        <v>343.61739084322255</v>
      </c>
      <c r="G164" s="53"/>
      <c r="H164" s="30">
        <v>698.4</v>
      </c>
      <c r="I164" s="31">
        <f t="shared" si="2"/>
        <v>0</v>
      </c>
    </row>
    <row r="165" spans="1:9" ht="25.5" x14ac:dyDescent="0.2">
      <c r="A165" s="27" t="s">
        <v>22</v>
      </c>
      <c r="B165" s="9" t="s">
        <v>334</v>
      </c>
      <c r="C165" s="6" t="s">
        <v>24</v>
      </c>
      <c r="D165" s="10" t="s">
        <v>335</v>
      </c>
      <c r="E165" s="11" t="s">
        <v>26</v>
      </c>
      <c r="F165" s="28">
        <v>27.255596086579693</v>
      </c>
      <c r="G165" s="53"/>
      <c r="H165" s="30">
        <v>1776</v>
      </c>
      <c r="I165" s="31">
        <f t="shared" si="2"/>
        <v>0</v>
      </c>
    </row>
    <row r="166" spans="1:9" x14ac:dyDescent="0.2">
      <c r="A166" s="27" t="s">
        <v>22</v>
      </c>
      <c r="B166" s="9" t="s">
        <v>336</v>
      </c>
      <c r="C166" s="6" t="s">
        <v>24</v>
      </c>
      <c r="D166" s="10" t="s">
        <v>337</v>
      </c>
      <c r="E166" s="11" t="s">
        <v>26</v>
      </c>
      <c r="F166" s="28">
        <v>35.130802179316035</v>
      </c>
      <c r="G166" s="53"/>
      <c r="H166" s="30">
        <v>1296</v>
      </c>
      <c r="I166" s="31">
        <f t="shared" si="2"/>
        <v>0</v>
      </c>
    </row>
    <row r="167" spans="1:9" x14ac:dyDescent="0.2">
      <c r="A167" s="27" t="s">
        <v>22</v>
      </c>
      <c r="B167" s="9" t="s">
        <v>338</v>
      </c>
      <c r="C167" s="6" t="s">
        <v>89</v>
      </c>
      <c r="D167" s="10" t="s">
        <v>339</v>
      </c>
      <c r="E167" s="11" t="s">
        <v>41</v>
      </c>
      <c r="F167" s="28">
        <v>7676.1869883350373</v>
      </c>
      <c r="G167" s="53"/>
      <c r="H167" s="30">
        <v>31.2</v>
      </c>
      <c r="I167" s="31">
        <f t="shared" si="2"/>
        <v>0</v>
      </c>
    </row>
    <row r="168" spans="1:9" x14ac:dyDescent="0.2">
      <c r="A168" s="27" t="s">
        <v>22</v>
      </c>
      <c r="B168" s="9" t="s">
        <v>341</v>
      </c>
      <c r="C168" s="6" t="s">
        <v>24</v>
      </c>
      <c r="D168" s="10" t="s">
        <v>342</v>
      </c>
      <c r="E168" s="11" t="s">
        <v>205</v>
      </c>
      <c r="F168" s="28">
        <v>41.898557415261337</v>
      </c>
      <c r="G168" s="53"/>
      <c r="H168" s="30">
        <v>3636</v>
      </c>
      <c r="I168" s="31">
        <f t="shared" si="2"/>
        <v>0</v>
      </c>
    </row>
    <row r="169" spans="1:9" x14ac:dyDescent="0.2">
      <c r="A169" s="27" t="s">
        <v>22</v>
      </c>
      <c r="B169" s="9" t="s">
        <v>344</v>
      </c>
      <c r="C169" s="6" t="s">
        <v>24</v>
      </c>
      <c r="D169" s="10" t="s">
        <v>345</v>
      </c>
      <c r="E169" s="11" t="s">
        <v>205</v>
      </c>
      <c r="F169" s="28">
        <v>72.598315443535341</v>
      </c>
      <c r="G169" s="53"/>
      <c r="H169" s="30">
        <v>3132</v>
      </c>
      <c r="I169" s="31">
        <f t="shared" si="2"/>
        <v>0</v>
      </c>
    </row>
    <row r="170" spans="1:9" ht="25.5" x14ac:dyDescent="0.2">
      <c r="A170" s="27" t="s">
        <v>22</v>
      </c>
      <c r="B170" s="9" t="s">
        <v>346</v>
      </c>
      <c r="C170" s="6" t="s">
        <v>89</v>
      </c>
      <c r="D170" s="10" t="s">
        <v>347</v>
      </c>
      <c r="E170" s="11" t="s">
        <v>41</v>
      </c>
      <c r="F170" s="28">
        <v>704.46179501430584</v>
      </c>
      <c r="G170" s="53"/>
      <c r="H170" s="30">
        <v>456</v>
      </c>
      <c r="I170" s="31">
        <f t="shared" si="2"/>
        <v>0</v>
      </c>
    </row>
    <row r="171" spans="1:9" x14ac:dyDescent="0.2">
      <c r="A171" s="27" t="s">
        <v>22</v>
      </c>
      <c r="B171" s="9" t="s">
        <v>349</v>
      </c>
      <c r="C171" s="6" t="s">
        <v>24</v>
      </c>
      <c r="D171" s="10" t="s">
        <v>350</v>
      </c>
      <c r="E171" s="11" t="s">
        <v>26</v>
      </c>
      <c r="F171" s="28">
        <v>38.207054559291173</v>
      </c>
      <c r="G171" s="53"/>
      <c r="H171" s="30">
        <v>86.399999999999991</v>
      </c>
      <c r="I171" s="31">
        <f t="shared" si="2"/>
        <v>0</v>
      </c>
    </row>
    <row r="172" spans="1:9" ht="25.5" x14ac:dyDescent="0.2">
      <c r="A172" s="27" t="s">
        <v>22</v>
      </c>
      <c r="B172" s="9" t="s">
        <v>352</v>
      </c>
      <c r="C172" s="6" t="s">
        <v>24</v>
      </c>
      <c r="D172" s="10" t="s">
        <v>353</v>
      </c>
      <c r="E172" s="11" t="s">
        <v>26</v>
      </c>
      <c r="F172" s="28">
        <v>199.64877946038624</v>
      </c>
      <c r="G172" s="53"/>
      <c r="H172" s="30">
        <v>106.8</v>
      </c>
      <c r="I172" s="31">
        <f t="shared" si="2"/>
        <v>0</v>
      </c>
    </row>
    <row r="173" spans="1:9" ht="25.5" x14ac:dyDescent="0.2">
      <c r="A173" s="27" t="s">
        <v>22</v>
      </c>
      <c r="B173" s="9" t="s">
        <v>354</v>
      </c>
      <c r="C173" s="6" t="s">
        <v>24</v>
      </c>
      <c r="D173" s="10" t="s">
        <v>355</v>
      </c>
      <c r="E173" s="11" t="s">
        <v>26</v>
      </c>
      <c r="F173" s="28">
        <v>938.25697589241611</v>
      </c>
      <c r="G173" s="53"/>
      <c r="H173" s="30">
        <v>23.279999999999998</v>
      </c>
      <c r="I173" s="31">
        <f t="shared" si="2"/>
        <v>0</v>
      </c>
    </row>
    <row r="174" spans="1:9" ht="25.5" x14ac:dyDescent="0.2">
      <c r="A174" s="27" t="s">
        <v>22</v>
      </c>
      <c r="B174" s="9" t="s">
        <v>357</v>
      </c>
      <c r="C174" s="6" t="s">
        <v>24</v>
      </c>
      <c r="D174" s="10" t="s">
        <v>358</v>
      </c>
      <c r="E174" s="11" t="s">
        <v>26</v>
      </c>
      <c r="F174" s="28">
        <v>316.85399513743891</v>
      </c>
      <c r="G174" s="53"/>
      <c r="H174" s="30">
        <v>111.6</v>
      </c>
      <c r="I174" s="31">
        <f t="shared" si="2"/>
        <v>0</v>
      </c>
    </row>
    <row r="175" spans="1:9" ht="25.5" x14ac:dyDescent="0.2">
      <c r="A175" s="27" t="s">
        <v>22</v>
      </c>
      <c r="B175" s="9" t="s">
        <v>360</v>
      </c>
      <c r="C175" s="6" t="s">
        <v>24</v>
      </c>
      <c r="D175" s="10" t="s">
        <v>361</v>
      </c>
      <c r="E175" s="11" t="s">
        <v>26</v>
      </c>
      <c r="F175" s="28">
        <v>548.49579934956648</v>
      </c>
      <c r="G175" s="53"/>
      <c r="H175" s="30">
        <v>766.8</v>
      </c>
      <c r="I175" s="31">
        <f t="shared" si="2"/>
        <v>0</v>
      </c>
    </row>
    <row r="176" spans="1:9" x14ac:dyDescent="0.2">
      <c r="A176" s="27" t="s">
        <v>22</v>
      </c>
      <c r="B176" s="9" t="s">
        <v>363</v>
      </c>
      <c r="C176" s="6" t="s">
        <v>24</v>
      </c>
      <c r="D176" s="10" t="s">
        <v>364</v>
      </c>
      <c r="E176" s="11" t="s">
        <v>26</v>
      </c>
      <c r="F176" s="28">
        <v>0.76291059023383345</v>
      </c>
      <c r="G176" s="53"/>
      <c r="H176" s="30">
        <v>319.2</v>
      </c>
      <c r="I176" s="31">
        <f t="shared" si="2"/>
        <v>0</v>
      </c>
    </row>
    <row r="177" spans="1:9" x14ac:dyDescent="0.2">
      <c r="A177" s="27" t="s">
        <v>22</v>
      </c>
      <c r="B177" s="9" t="s">
        <v>366</v>
      </c>
      <c r="C177" s="6" t="s">
        <v>24</v>
      </c>
      <c r="D177" s="10" t="s">
        <v>367</v>
      </c>
      <c r="E177" s="11" t="s">
        <v>26</v>
      </c>
      <c r="F177" s="28">
        <v>77.7061351181719</v>
      </c>
      <c r="G177" s="53"/>
      <c r="H177" s="30">
        <v>291.59999999999997</v>
      </c>
      <c r="I177" s="31">
        <f t="shared" si="2"/>
        <v>0</v>
      </c>
    </row>
    <row r="178" spans="1:9" ht="25.5" x14ac:dyDescent="0.2">
      <c r="A178" s="27" t="s">
        <v>22</v>
      </c>
      <c r="B178" s="9" t="s">
        <v>369</v>
      </c>
      <c r="C178" s="6" t="s">
        <v>24</v>
      </c>
      <c r="D178" s="10" t="s">
        <v>370</v>
      </c>
      <c r="E178" s="11" t="s">
        <v>26</v>
      </c>
      <c r="F178" s="28">
        <v>1346.9678670959124</v>
      </c>
      <c r="G178" s="53"/>
      <c r="H178" s="30">
        <v>1003.1999999999999</v>
      </c>
      <c r="I178" s="31">
        <f t="shared" si="2"/>
        <v>0</v>
      </c>
    </row>
    <row r="179" spans="1:9" x14ac:dyDescent="0.2">
      <c r="A179" s="27" t="s">
        <v>22</v>
      </c>
      <c r="B179" s="9" t="s">
        <v>372</v>
      </c>
      <c r="C179" s="6" t="s">
        <v>24</v>
      </c>
      <c r="D179" s="10" t="s">
        <v>373</v>
      </c>
      <c r="E179" s="11" t="s">
        <v>26</v>
      </c>
      <c r="F179" s="28">
        <v>217.98324364503804</v>
      </c>
      <c r="G179" s="53"/>
      <c r="H179" s="30">
        <v>160.79999999999998</v>
      </c>
      <c r="I179" s="31">
        <f t="shared" si="2"/>
        <v>0</v>
      </c>
    </row>
    <row r="180" spans="1:9" ht="25.5" x14ac:dyDescent="0.2">
      <c r="A180" s="27" t="s">
        <v>22</v>
      </c>
      <c r="B180" s="9" t="s">
        <v>375</v>
      </c>
      <c r="C180" s="6" t="s">
        <v>24</v>
      </c>
      <c r="D180" s="10" t="s">
        <v>376</v>
      </c>
      <c r="E180" s="11" t="s">
        <v>26</v>
      </c>
      <c r="F180" s="28">
        <v>101.63937863437845</v>
      </c>
      <c r="G180" s="53"/>
      <c r="H180" s="30">
        <v>885.6</v>
      </c>
      <c r="I180" s="31">
        <f t="shared" si="2"/>
        <v>0</v>
      </c>
    </row>
    <row r="181" spans="1:9" ht="25.5" x14ac:dyDescent="0.2">
      <c r="A181" s="27" t="s">
        <v>22</v>
      </c>
      <c r="B181" s="9" t="s">
        <v>375</v>
      </c>
      <c r="C181" s="6" t="s">
        <v>10</v>
      </c>
      <c r="D181" s="10" t="s">
        <v>378</v>
      </c>
      <c r="E181" s="11" t="s">
        <v>26</v>
      </c>
      <c r="F181" s="28">
        <v>96.90194996921673</v>
      </c>
      <c r="G181" s="53"/>
      <c r="H181" s="30">
        <v>885.6</v>
      </c>
      <c r="I181" s="31">
        <f t="shared" si="2"/>
        <v>0</v>
      </c>
    </row>
    <row r="182" spans="1:9" ht="25.5" x14ac:dyDescent="0.2">
      <c r="A182" s="27" t="s">
        <v>22</v>
      </c>
      <c r="B182" s="9" t="s">
        <v>375</v>
      </c>
      <c r="C182" s="6" t="s">
        <v>7</v>
      </c>
      <c r="D182" s="10" t="s">
        <v>379</v>
      </c>
      <c r="E182" s="11" t="s">
        <v>26</v>
      </c>
      <c r="F182" s="28">
        <v>159.04224804471446</v>
      </c>
      <c r="G182" s="53"/>
      <c r="H182" s="30">
        <v>885.6</v>
      </c>
      <c r="I182" s="31">
        <f t="shared" si="2"/>
        <v>0</v>
      </c>
    </row>
    <row r="183" spans="1:9" x14ac:dyDescent="0.2">
      <c r="A183" s="27" t="s">
        <v>22</v>
      </c>
      <c r="B183" s="9" t="s">
        <v>380</v>
      </c>
      <c r="C183" s="6" t="s">
        <v>24</v>
      </c>
      <c r="D183" s="10" t="s">
        <v>381</v>
      </c>
      <c r="E183" s="11" t="s">
        <v>26</v>
      </c>
      <c r="F183" s="28">
        <v>4.6143785699627022</v>
      </c>
      <c r="G183" s="53"/>
      <c r="H183" s="30">
        <v>297.59999999999997</v>
      </c>
      <c r="I183" s="31">
        <f t="shared" si="2"/>
        <v>0</v>
      </c>
    </row>
    <row r="184" spans="1:9" ht="25.5" x14ac:dyDescent="0.2">
      <c r="A184" s="27" t="s">
        <v>22</v>
      </c>
      <c r="B184" s="9" t="s">
        <v>383</v>
      </c>
      <c r="C184" s="6" t="s">
        <v>24</v>
      </c>
      <c r="D184" s="10" t="s">
        <v>384</v>
      </c>
      <c r="E184" s="11" t="s">
        <v>26</v>
      </c>
      <c r="F184" s="28">
        <v>54.203566935161874</v>
      </c>
      <c r="G184" s="53"/>
      <c r="H184" s="30">
        <v>1064.3999999999999</v>
      </c>
      <c r="I184" s="31">
        <f t="shared" si="2"/>
        <v>0</v>
      </c>
    </row>
    <row r="185" spans="1:9" x14ac:dyDescent="0.2">
      <c r="A185" s="27" t="s">
        <v>22</v>
      </c>
      <c r="B185" s="9" t="s">
        <v>386</v>
      </c>
      <c r="C185" s="6" t="s">
        <v>24</v>
      </c>
      <c r="D185" s="10" t="s">
        <v>387</v>
      </c>
      <c r="E185" s="11" t="s">
        <v>26</v>
      </c>
      <c r="F185" s="28">
        <v>0.73830057119403225</v>
      </c>
      <c r="G185" s="53"/>
      <c r="H185" s="30">
        <v>596.4</v>
      </c>
      <c r="I185" s="31">
        <f t="shared" si="2"/>
        <v>0</v>
      </c>
    </row>
    <row r="186" spans="1:9" x14ac:dyDescent="0.2">
      <c r="A186" s="27" t="s">
        <v>22</v>
      </c>
      <c r="B186" s="9" t="s">
        <v>388</v>
      </c>
      <c r="C186" s="6" t="s">
        <v>24</v>
      </c>
      <c r="D186" s="10" t="s">
        <v>389</v>
      </c>
      <c r="E186" s="11" t="s">
        <v>26</v>
      </c>
      <c r="F186" s="28">
        <v>2.1533766659825941</v>
      </c>
      <c r="G186" s="53"/>
      <c r="H186" s="30">
        <v>895.19999999999993</v>
      </c>
      <c r="I186" s="31">
        <f t="shared" si="2"/>
        <v>0</v>
      </c>
    </row>
    <row r="187" spans="1:9" x14ac:dyDescent="0.2">
      <c r="A187" s="27" t="s">
        <v>22</v>
      </c>
      <c r="B187" s="9" t="s">
        <v>391</v>
      </c>
      <c r="C187" s="6" t="s">
        <v>24</v>
      </c>
      <c r="D187" s="10" t="s">
        <v>392</v>
      </c>
      <c r="E187" s="11" t="s">
        <v>129</v>
      </c>
      <c r="F187" s="28">
        <v>2428.7400898921019</v>
      </c>
      <c r="G187" s="53"/>
      <c r="H187" s="30">
        <v>19.439999999999998</v>
      </c>
      <c r="I187" s="31">
        <f t="shared" si="2"/>
        <v>0</v>
      </c>
    </row>
    <row r="188" spans="1:9" x14ac:dyDescent="0.2">
      <c r="A188" s="27" t="s">
        <v>22</v>
      </c>
      <c r="B188" s="9" t="s">
        <v>394</v>
      </c>
      <c r="C188" s="6" t="s">
        <v>24</v>
      </c>
      <c r="D188" s="10" t="s">
        <v>395</v>
      </c>
      <c r="E188" s="11" t="s">
        <v>129</v>
      </c>
      <c r="F188" s="28">
        <v>749.92880519033827</v>
      </c>
      <c r="G188" s="53"/>
      <c r="H188" s="30">
        <v>31.2</v>
      </c>
      <c r="I188" s="31">
        <f t="shared" si="2"/>
        <v>0</v>
      </c>
    </row>
    <row r="189" spans="1:9" x14ac:dyDescent="0.2">
      <c r="A189" s="27" t="s">
        <v>22</v>
      </c>
      <c r="B189" s="9" t="s">
        <v>396</v>
      </c>
      <c r="C189" s="6" t="s">
        <v>24</v>
      </c>
      <c r="D189" s="10" t="s">
        <v>397</v>
      </c>
      <c r="E189" s="11" t="s">
        <v>129</v>
      </c>
      <c r="F189" s="28">
        <v>606.94068242374055</v>
      </c>
      <c r="G189" s="53"/>
      <c r="H189" s="30">
        <v>31.2</v>
      </c>
      <c r="I189" s="31">
        <f t="shared" si="2"/>
        <v>0</v>
      </c>
    </row>
    <row r="190" spans="1:9" x14ac:dyDescent="0.2">
      <c r="A190" s="27" t="s">
        <v>22</v>
      </c>
      <c r="B190" s="9" t="s">
        <v>399</v>
      </c>
      <c r="C190" s="6" t="s">
        <v>24</v>
      </c>
      <c r="D190" s="10" t="s">
        <v>400</v>
      </c>
      <c r="E190" s="11" t="s">
        <v>129</v>
      </c>
      <c r="F190" s="28">
        <v>19.688015231840861</v>
      </c>
      <c r="G190" s="53"/>
      <c r="H190" s="30">
        <v>33.6</v>
      </c>
      <c r="I190" s="31">
        <f t="shared" si="2"/>
        <v>0</v>
      </c>
    </row>
    <row r="191" spans="1:9" ht="12.75" customHeight="1" x14ac:dyDescent="0.2">
      <c r="A191" s="13" t="s">
        <v>27</v>
      </c>
      <c r="D191" s="14" t="s">
        <v>401</v>
      </c>
      <c r="F191" s="28">
        <v>0</v>
      </c>
      <c r="G191" s="53"/>
      <c r="H191" s="30">
        <v>0</v>
      </c>
      <c r="I191" s="31">
        <f t="shared" si="2"/>
        <v>0</v>
      </c>
    </row>
    <row r="192" spans="1:9" x14ac:dyDescent="0.2">
      <c r="A192" s="27" t="s">
        <v>22</v>
      </c>
      <c r="B192" s="9" t="s">
        <v>403</v>
      </c>
      <c r="C192" s="6" t="s">
        <v>24</v>
      </c>
      <c r="D192" s="10" t="s">
        <v>404</v>
      </c>
      <c r="E192" s="11" t="s">
        <v>129</v>
      </c>
      <c r="F192" s="28">
        <v>15.381261899875673</v>
      </c>
      <c r="G192" s="53"/>
      <c r="H192" s="30">
        <v>48</v>
      </c>
      <c r="I192" s="31">
        <f t="shared" si="2"/>
        <v>0</v>
      </c>
    </row>
    <row r="193" spans="1:9" ht="12.75" customHeight="1" x14ac:dyDescent="0.2">
      <c r="A193" s="13" t="s">
        <v>27</v>
      </c>
      <c r="D193" s="14" t="s">
        <v>401</v>
      </c>
      <c r="F193" s="28">
        <v>0</v>
      </c>
      <c r="G193" s="53"/>
      <c r="H193" s="30">
        <v>0</v>
      </c>
      <c r="I193" s="31">
        <f t="shared" ref="I193:I205" si="3">F193*G193</f>
        <v>0</v>
      </c>
    </row>
    <row r="194" spans="1:9" ht="25.5" x14ac:dyDescent="0.2">
      <c r="A194" s="27" t="s">
        <v>22</v>
      </c>
      <c r="B194" s="9" t="s">
        <v>403</v>
      </c>
      <c r="C194" s="6" t="s">
        <v>89</v>
      </c>
      <c r="D194" s="10" t="s">
        <v>405</v>
      </c>
      <c r="E194" s="11" t="s">
        <v>129</v>
      </c>
      <c r="F194" s="28">
        <v>2.1533766659825941</v>
      </c>
      <c r="G194" s="53"/>
      <c r="H194" s="30">
        <v>48</v>
      </c>
      <c r="I194" s="31">
        <f t="shared" si="3"/>
        <v>0</v>
      </c>
    </row>
    <row r="195" spans="1:9" ht="12.75" customHeight="1" x14ac:dyDescent="0.2">
      <c r="A195" s="13" t="s">
        <v>27</v>
      </c>
      <c r="D195" s="14" t="s">
        <v>406</v>
      </c>
      <c r="F195" s="28">
        <v>0</v>
      </c>
      <c r="G195" s="53"/>
      <c r="H195" s="30">
        <v>0</v>
      </c>
      <c r="I195" s="31">
        <f t="shared" si="3"/>
        <v>0</v>
      </c>
    </row>
    <row r="196" spans="1:9" x14ac:dyDescent="0.2">
      <c r="A196" s="27" t="s">
        <v>22</v>
      </c>
      <c r="B196" s="9" t="s">
        <v>408</v>
      </c>
      <c r="C196" s="6" t="s">
        <v>24</v>
      </c>
      <c r="D196" s="10" t="s">
        <v>409</v>
      </c>
      <c r="E196" s="11" t="s">
        <v>129</v>
      </c>
      <c r="F196" s="28">
        <v>13.350935329092085</v>
      </c>
      <c r="G196" s="53"/>
      <c r="H196" s="30">
        <v>22.08</v>
      </c>
      <c r="I196" s="31">
        <f t="shared" si="3"/>
        <v>0</v>
      </c>
    </row>
    <row r="197" spans="1:9" ht="12.75" customHeight="1" x14ac:dyDescent="0.2">
      <c r="A197" s="13" t="s">
        <v>27</v>
      </c>
      <c r="D197" s="14" t="s">
        <v>401</v>
      </c>
      <c r="F197" s="28">
        <v>0</v>
      </c>
      <c r="G197" s="53"/>
      <c r="H197" s="30">
        <v>0</v>
      </c>
      <c r="I197" s="31">
        <f t="shared" si="3"/>
        <v>0</v>
      </c>
    </row>
    <row r="198" spans="1:9" x14ac:dyDescent="0.2">
      <c r="A198" s="27" t="s">
        <v>22</v>
      </c>
      <c r="B198" s="9" t="s">
        <v>411</v>
      </c>
      <c r="C198" s="6" t="s">
        <v>24</v>
      </c>
      <c r="D198" s="10" t="s">
        <v>412</v>
      </c>
      <c r="E198" s="11" t="s">
        <v>129</v>
      </c>
      <c r="F198" s="28">
        <v>6.8219741760349581</v>
      </c>
      <c r="G198" s="53"/>
      <c r="H198" s="30">
        <v>33.6</v>
      </c>
      <c r="I198" s="31">
        <f t="shared" si="3"/>
        <v>0</v>
      </c>
    </row>
    <row r="199" spans="1:9" ht="12.75" customHeight="1" x14ac:dyDescent="0.2">
      <c r="A199" s="13" t="s">
        <v>27</v>
      </c>
      <c r="D199" s="14" t="s">
        <v>401</v>
      </c>
      <c r="F199" s="28">
        <v>0</v>
      </c>
      <c r="G199" s="53"/>
      <c r="H199" s="30">
        <v>0</v>
      </c>
      <c r="I199" s="31">
        <f t="shared" si="3"/>
        <v>0</v>
      </c>
    </row>
    <row r="200" spans="1:9" x14ac:dyDescent="0.2">
      <c r="A200" s="27" t="s">
        <v>22</v>
      </c>
      <c r="B200" s="9" t="s">
        <v>413</v>
      </c>
      <c r="C200" s="6" t="s">
        <v>24</v>
      </c>
      <c r="D200" s="10" t="s">
        <v>414</v>
      </c>
      <c r="E200" s="11" t="s">
        <v>129</v>
      </c>
      <c r="F200" s="28">
        <v>289.59182641248685</v>
      </c>
      <c r="G200" s="53"/>
      <c r="H200" s="30">
        <v>19.439999999999998</v>
      </c>
      <c r="I200" s="31">
        <f t="shared" si="3"/>
        <v>0</v>
      </c>
    </row>
    <row r="201" spans="1:9" x14ac:dyDescent="0.2">
      <c r="A201" s="27" t="s">
        <v>22</v>
      </c>
      <c r="B201" s="9" t="s">
        <v>416</v>
      </c>
      <c r="C201" s="6" t="s">
        <v>24</v>
      </c>
      <c r="D201" s="10" t="s">
        <v>417</v>
      </c>
      <c r="E201" s="11" t="s">
        <v>129</v>
      </c>
      <c r="F201" s="28">
        <v>161.264432528047</v>
      </c>
      <c r="G201" s="53"/>
      <c r="H201" s="30">
        <v>25.2</v>
      </c>
      <c r="I201" s="31">
        <f t="shared" si="3"/>
        <v>0</v>
      </c>
    </row>
    <row r="202" spans="1:9" x14ac:dyDescent="0.2">
      <c r="A202" s="27" t="s">
        <v>22</v>
      </c>
      <c r="B202" s="9" t="s">
        <v>419</v>
      </c>
      <c r="C202" s="6" t="s">
        <v>24</v>
      </c>
      <c r="D202" s="10" t="s">
        <v>1626</v>
      </c>
      <c r="E202" s="11" t="s">
        <v>129</v>
      </c>
      <c r="F202" s="28">
        <v>67.731061661779734</v>
      </c>
      <c r="G202" s="53"/>
      <c r="H202" s="30">
        <v>189.6</v>
      </c>
      <c r="I202" s="31">
        <f t="shared" si="3"/>
        <v>0</v>
      </c>
    </row>
    <row r="203" spans="1:9" x14ac:dyDescent="0.2">
      <c r="A203" s="27" t="s">
        <v>22</v>
      </c>
      <c r="B203" s="9" t="s">
        <v>422</v>
      </c>
      <c r="C203" s="6" t="s">
        <v>24</v>
      </c>
      <c r="D203" s="10" t="s">
        <v>423</v>
      </c>
      <c r="E203" s="11" t="s">
        <v>129</v>
      </c>
      <c r="F203" s="28">
        <v>14.396861138283629</v>
      </c>
      <c r="G203" s="53"/>
      <c r="H203" s="30">
        <v>400.8</v>
      </c>
      <c r="I203" s="31">
        <f t="shared" si="3"/>
        <v>0</v>
      </c>
    </row>
    <row r="204" spans="1:9" ht="25.5" x14ac:dyDescent="0.2">
      <c r="A204" s="27" t="s">
        <v>22</v>
      </c>
      <c r="B204" s="9" t="s">
        <v>425</v>
      </c>
      <c r="C204" s="6" t="s">
        <v>24</v>
      </c>
      <c r="D204" s="10" t="s">
        <v>426</v>
      </c>
      <c r="E204" s="11" t="s">
        <v>94</v>
      </c>
      <c r="F204" s="28">
        <v>4</v>
      </c>
      <c r="G204" s="53"/>
      <c r="H204" s="30">
        <v>1141.2</v>
      </c>
      <c r="I204" s="31">
        <f t="shared" si="3"/>
        <v>0</v>
      </c>
    </row>
    <row r="205" spans="1:9" ht="25.5" x14ac:dyDescent="0.2">
      <c r="A205" s="27" t="s">
        <v>22</v>
      </c>
      <c r="B205" s="9" t="s">
        <v>428</v>
      </c>
      <c r="C205" s="6" t="s">
        <v>24</v>
      </c>
      <c r="D205" s="10" t="s">
        <v>429</v>
      </c>
      <c r="E205" s="11" t="s">
        <v>94</v>
      </c>
      <c r="F205" s="28">
        <v>7</v>
      </c>
      <c r="G205" s="53"/>
      <c r="H205" s="30">
        <v>1344</v>
      </c>
      <c r="I205" s="31">
        <f t="shared" si="3"/>
        <v>0</v>
      </c>
    </row>
    <row r="206" spans="1:9" ht="12.75" customHeight="1" x14ac:dyDescent="0.2">
      <c r="A206" s="2" t="s">
        <v>20</v>
      </c>
      <c r="B206" s="35" t="s">
        <v>7</v>
      </c>
      <c r="C206" s="36"/>
      <c r="D206" s="37" t="s">
        <v>431</v>
      </c>
      <c r="E206" s="36"/>
      <c r="F206" s="38"/>
      <c r="G206" s="54"/>
      <c r="H206" s="39"/>
      <c r="I206" s="26">
        <f>SUM(I207:I235)</f>
        <v>0</v>
      </c>
    </row>
    <row r="207" spans="1:9" x14ac:dyDescent="0.2">
      <c r="A207" s="27" t="s">
        <v>22</v>
      </c>
      <c r="B207" s="9" t="s">
        <v>432</v>
      </c>
      <c r="C207" s="6" t="s">
        <v>24</v>
      </c>
      <c r="D207" s="10" t="s">
        <v>433</v>
      </c>
      <c r="E207" s="11" t="s">
        <v>26</v>
      </c>
      <c r="F207" s="28">
        <v>91.089970373418069</v>
      </c>
      <c r="G207" s="53"/>
      <c r="H207" s="30">
        <v>1344</v>
      </c>
      <c r="I207" s="31">
        <f t="shared" ref="I207:I234" si="4">F207*G207</f>
        <v>0</v>
      </c>
    </row>
    <row r="208" spans="1:9" x14ac:dyDescent="0.2">
      <c r="A208" s="27" t="s">
        <v>22</v>
      </c>
      <c r="B208" s="9" t="s">
        <v>435</v>
      </c>
      <c r="C208" s="6" t="s">
        <v>24</v>
      </c>
      <c r="D208" s="10" t="s">
        <v>1627</v>
      </c>
      <c r="E208" s="11" t="s">
        <v>129</v>
      </c>
      <c r="F208" s="28">
        <v>261.24838069543614</v>
      </c>
      <c r="G208" s="53"/>
      <c r="H208" s="30">
        <v>67.2</v>
      </c>
      <c r="I208" s="31">
        <f t="shared" si="4"/>
        <v>0</v>
      </c>
    </row>
    <row r="209" spans="1:9" ht="25.5" x14ac:dyDescent="0.2">
      <c r="A209" s="27" t="s">
        <v>22</v>
      </c>
      <c r="B209" s="9" t="s">
        <v>438</v>
      </c>
      <c r="C209" s="6" t="s">
        <v>24</v>
      </c>
      <c r="D209" s="10" t="s">
        <v>439</v>
      </c>
      <c r="E209" s="11" t="s">
        <v>205</v>
      </c>
      <c r="F209" s="28">
        <v>46.082260652027514</v>
      </c>
      <c r="G209" s="53"/>
      <c r="H209" s="30">
        <v>301.2</v>
      </c>
      <c r="I209" s="31">
        <f t="shared" si="4"/>
        <v>0</v>
      </c>
    </row>
    <row r="210" spans="1:9" x14ac:dyDescent="0.2">
      <c r="A210" s="27" t="s">
        <v>22</v>
      </c>
      <c r="B210" s="9" t="s">
        <v>441</v>
      </c>
      <c r="C210" s="6" t="s">
        <v>24</v>
      </c>
      <c r="D210" s="10" t="s">
        <v>442</v>
      </c>
      <c r="E210" s="11" t="s">
        <v>205</v>
      </c>
      <c r="F210" s="28">
        <v>1.784226380385578</v>
      </c>
      <c r="G210" s="53"/>
      <c r="H210" s="30">
        <v>597.6</v>
      </c>
      <c r="I210" s="31">
        <f t="shared" si="4"/>
        <v>0</v>
      </c>
    </row>
    <row r="211" spans="1:9" ht="25.5" x14ac:dyDescent="0.2">
      <c r="A211" s="27" t="s">
        <v>22</v>
      </c>
      <c r="B211" s="9" t="s">
        <v>443</v>
      </c>
      <c r="C211" s="6" t="s">
        <v>24</v>
      </c>
      <c r="D211" s="10" t="s">
        <v>444</v>
      </c>
      <c r="E211" s="11" t="s">
        <v>205</v>
      </c>
      <c r="F211" s="28">
        <v>84.541657052582224</v>
      </c>
      <c r="G211" s="53"/>
      <c r="H211" s="30">
        <v>484.79999999999995</v>
      </c>
      <c r="I211" s="31">
        <f t="shared" si="4"/>
        <v>0</v>
      </c>
    </row>
    <row r="212" spans="1:9" ht="25.5" x14ac:dyDescent="0.2">
      <c r="A212" s="27" t="s">
        <v>22</v>
      </c>
      <c r="B212" s="9" t="s">
        <v>445</v>
      </c>
      <c r="C212" s="6" t="s">
        <v>24</v>
      </c>
      <c r="D212" s="10" t="s">
        <v>446</v>
      </c>
      <c r="E212" s="11" t="s">
        <v>205</v>
      </c>
      <c r="F212" s="28">
        <v>51.702354428689006</v>
      </c>
      <c r="G212" s="53"/>
      <c r="H212" s="30">
        <v>746.4</v>
      </c>
      <c r="I212" s="31">
        <f t="shared" si="4"/>
        <v>0</v>
      </c>
    </row>
    <row r="213" spans="1:9" ht="25.5" x14ac:dyDescent="0.2">
      <c r="A213" s="27" t="s">
        <v>22</v>
      </c>
      <c r="B213" s="9" t="s">
        <v>447</v>
      </c>
      <c r="C213" s="6" t="s">
        <v>24</v>
      </c>
      <c r="D213" s="10" t="s">
        <v>448</v>
      </c>
      <c r="E213" s="11" t="s">
        <v>26</v>
      </c>
      <c r="F213" s="28">
        <v>1.0360018089680596</v>
      </c>
      <c r="G213" s="53"/>
      <c r="H213" s="30">
        <v>3960</v>
      </c>
      <c r="I213" s="31">
        <f t="shared" si="4"/>
        <v>0</v>
      </c>
    </row>
    <row r="214" spans="1:9" x14ac:dyDescent="0.2">
      <c r="A214" s="27" t="s">
        <v>22</v>
      </c>
      <c r="B214" s="9" t="s">
        <v>450</v>
      </c>
      <c r="C214" s="6" t="s">
        <v>24</v>
      </c>
      <c r="D214" s="10" t="s">
        <v>1628</v>
      </c>
      <c r="E214" s="11" t="s">
        <v>129</v>
      </c>
      <c r="F214" s="28">
        <v>196.75710222320961</v>
      </c>
      <c r="G214" s="53"/>
      <c r="H214" s="30">
        <v>75.599999999999994</v>
      </c>
      <c r="I214" s="31">
        <f t="shared" si="4"/>
        <v>0</v>
      </c>
    </row>
    <row r="215" spans="1:9" x14ac:dyDescent="0.2">
      <c r="A215" s="27" t="s">
        <v>22</v>
      </c>
      <c r="B215" s="9" t="s">
        <v>453</v>
      </c>
      <c r="C215" s="6" t="s">
        <v>24</v>
      </c>
      <c r="D215" s="10" t="s">
        <v>454</v>
      </c>
      <c r="E215" s="11" t="s">
        <v>26</v>
      </c>
      <c r="F215" s="28">
        <v>44.544134462039949</v>
      </c>
      <c r="G215" s="53"/>
      <c r="H215" s="30">
        <v>1248</v>
      </c>
      <c r="I215" s="31">
        <f t="shared" si="4"/>
        <v>0</v>
      </c>
    </row>
    <row r="216" spans="1:9" x14ac:dyDescent="0.2">
      <c r="A216" s="27" t="s">
        <v>22</v>
      </c>
      <c r="B216" s="9" t="s">
        <v>456</v>
      </c>
      <c r="C216" s="6" t="s">
        <v>24</v>
      </c>
      <c r="D216" s="10" t="s">
        <v>1629</v>
      </c>
      <c r="E216" s="11" t="s">
        <v>129</v>
      </c>
      <c r="F216" s="28">
        <v>95.976771359116455</v>
      </c>
      <c r="G216" s="53"/>
      <c r="H216" s="30">
        <v>96</v>
      </c>
      <c r="I216" s="31">
        <f t="shared" si="4"/>
        <v>0</v>
      </c>
    </row>
    <row r="217" spans="1:9" ht="25.5" x14ac:dyDescent="0.2">
      <c r="A217" s="27" t="s">
        <v>22</v>
      </c>
      <c r="B217" s="9" t="s">
        <v>459</v>
      </c>
      <c r="C217" s="6" t="s">
        <v>24</v>
      </c>
      <c r="D217" s="10" t="s">
        <v>460</v>
      </c>
      <c r="E217" s="11" t="s">
        <v>129</v>
      </c>
      <c r="F217" s="28">
        <v>0.86750317115298803</v>
      </c>
      <c r="G217" s="53"/>
      <c r="H217" s="30">
        <v>252</v>
      </c>
      <c r="I217" s="31">
        <f t="shared" si="4"/>
        <v>0</v>
      </c>
    </row>
    <row r="218" spans="1:9" ht="25.5" x14ac:dyDescent="0.2">
      <c r="A218" s="27" t="s">
        <v>22</v>
      </c>
      <c r="B218" s="9" t="s">
        <v>462</v>
      </c>
      <c r="C218" s="6" t="s">
        <v>24</v>
      </c>
      <c r="D218" s="10" t="s">
        <v>463</v>
      </c>
      <c r="E218" s="11" t="s">
        <v>205</v>
      </c>
      <c r="F218" s="28">
        <v>1.6734812947064732</v>
      </c>
      <c r="G218" s="53"/>
      <c r="H218" s="30">
        <v>1308</v>
      </c>
      <c r="I218" s="31">
        <f t="shared" si="4"/>
        <v>0</v>
      </c>
    </row>
    <row r="219" spans="1:9" ht="25.5" x14ac:dyDescent="0.2">
      <c r="A219" s="27" t="s">
        <v>22</v>
      </c>
      <c r="B219" s="9" t="s">
        <v>465</v>
      </c>
      <c r="C219" s="6" t="s">
        <v>24</v>
      </c>
      <c r="D219" s="10" t="s">
        <v>466</v>
      </c>
      <c r="E219" s="11" t="s">
        <v>26</v>
      </c>
      <c r="F219" s="28">
        <v>11.382133805907998</v>
      </c>
      <c r="G219" s="53"/>
      <c r="H219" s="30">
        <v>4572</v>
      </c>
      <c r="I219" s="31">
        <f t="shared" si="4"/>
        <v>0</v>
      </c>
    </row>
    <row r="220" spans="1:9" x14ac:dyDescent="0.2">
      <c r="A220" s="27" t="s">
        <v>22</v>
      </c>
      <c r="B220" s="9" t="s">
        <v>468</v>
      </c>
      <c r="C220" s="6" t="s">
        <v>24</v>
      </c>
      <c r="D220" s="10" t="s">
        <v>469</v>
      </c>
      <c r="E220" s="11" t="s">
        <v>26</v>
      </c>
      <c r="F220" s="28">
        <v>9.2902821875249071</v>
      </c>
      <c r="G220" s="53"/>
      <c r="H220" s="30">
        <v>4236</v>
      </c>
      <c r="I220" s="31">
        <f t="shared" si="4"/>
        <v>0</v>
      </c>
    </row>
    <row r="221" spans="1:9" x14ac:dyDescent="0.2">
      <c r="A221" s="27" t="s">
        <v>22</v>
      </c>
      <c r="B221" s="9" t="s">
        <v>471</v>
      </c>
      <c r="C221" s="6" t="s">
        <v>24</v>
      </c>
      <c r="D221" s="10" t="s">
        <v>472</v>
      </c>
      <c r="E221" s="11" t="s">
        <v>26</v>
      </c>
      <c r="F221" s="28">
        <v>9.1057070447263992</v>
      </c>
      <c r="G221" s="53"/>
      <c r="H221" s="30">
        <v>4860</v>
      </c>
      <c r="I221" s="31">
        <f t="shared" si="4"/>
        <v>0</v>
      </c>
    </row>
    <row r="222" spans="1:9" x14ac:dyDescent="0.2">
      <c r="A222" s="27" t="s">
        <v>22</v>
      </c>
      <c r="B222" s="9" t="s">
        <v>474</v>
      </c>
      <c r="C222" s="6" t="s">
        <v>24</v>
      </c>
      <c r="D222" s="10" t="s">
        <v>475</v>
      </c>
      <c r="E222" s="11" t="s">
        <v>26</v>
      </c>
      <c r="F222" s="28">
        <v>6.1525047599502694</v>
      </c>
      <c r="G222" s="53"/>
      <c r="H222" s="30">
        <v>5112</v>
      </c>
      <c r="I222" s="31">
        <f t="shared" si="4"/>
        <v>0</v>
      </c>
    </row>
    <row r="223" spans="1:9" x14ac:dyDescent="0.2">
      <c r="A223" s="27" t="s">
        <v>22</v>
      </c>
      <c r="B223" s="9" t="s">
        <v>476</v>
      </c>
      <c r="C223" s="6" t="s">
        <v>24</v>
      </c>
      <c r="D223" s="10" t="s">
        <v>477</v>
      </c>
      <c r="E223" s="11" t="s">
        <v>26</v>
      </c>
      <c r="F223" s="28">
        <v>4.3067533319651883</v>
      </c>
      <c r="G223" s="53"/>
      <c r="H223" s="30">
        <v>4728</v>
      </c>
      <c r="I223" s="31">
        <f t="shared" si="4"/>
        <v>0</v>
      </c>
    </row>
    <row r="224" spans="1:9" x14ac:dyDescent="0.2">
      <c r="A224" s="27" t="s">
        <v>22</v>
      </c>
      <c r="B224" s="9" t="s">
        <v>478</v>
      </c>
      <c r="C224" s="6" t="s">
        <v>24</v>
      </c>
      <c r="D224" s="10" t="s">
        <v>479</v>
      </c>
      <c r="E224" s="11" t="s">
        <v>26</v>
      </c>
      <c r="F224" s="28">
        <v>7.1984305691418147</v>
      </c>
      <c r="G224" s="53"/>
      <c r="H224" s="30">
        <v>4380</v>
      </c>
      <c r="I224" s="31">
        <f t="shared" si="4"/>
        <v>0</v>
      </c>
    </row>
    <row r="225" spans="1:9" x14ac:dyDescent="0.2">
      <c r="A225" s="27" t="s">
        <v>22</v>
      </c>
      <c r="B225" s="9" t="s">
        <v>480</v>
      </c>
      <c r="C225" s="6" t="s">
        <v>24</v>
      </c>
      <c r="D225" s="10" t="s">
        <v>481</v>
      </c>
      <c r="E225" s="11" t="s">
        <v>26</v>
      </c>
      <c r="F225" s="28">
        <v>4.1221781891666804</v>
      </c>
      <c r="G225" s="53"/>
      <c r="H225" s="30">
        <v>5256</v>
      </c>
      <c r="I225" s="31">
        <f t="shared" si="4"/>
        <v>0</v>
      </c>
    </row>
    <row r="226" spans="1:9" x14ac:dyDescent="0.2">
      <c r="A226" s="27" t="s">
        <v>22</v>
      </c>
      <c r="B226" s="9" t="s">
        <v>482</v>
      </c>
      <c r="C226" s="6" t="s">
        <v>24</v>
      </c>
      <c r="D226" s="10" t="s">
        <v>483</v>
      </c>
      <c r="E226" s="11" t="s">
        <v>26</v>
      </c>
      <c r="F226" s="28">
        <v>6.0909797123507667</v>
      </c>
      <c r="G226" s="53"/>
      <c r="H226" s="30">
        <v>5676</v>
      </c>
      <c r="I226" s="31">
        <f t="shared" si="4"/>
        <v>0</v>
      </c>
    </row>
    <row r="227" spans="1:9" x14ac:dyDescent="0.2">
      <c r="A227" s="27" t="s">
        <v>22</v>
      </c>
      <c r="B227" s="9" t="s">
        <v>484</v>
      </c>
      <c r="C227" s="6" t="s">
        <v>24</v>
      </c>
      <c r="D227" s="10" t="s">
        <v>485</v>
      </c>
      <c r="E227" s="11" t="s">
        <v>41</v>
      </c>
      <c r="F227" s="28">
        <v>1.0653226148822499</v>
      </c>
      <c r="G227" s="53"/>
      <c r="H227" s="30">
        <v>40320</v>
      </c>
      <c r="I227" s="31">
        <f t="shared" si="4"/>
        <v>0</v>
      </c>
    </row>
    <row r="228" spans="1:9" x14ac:dyDescent="0.2">
      <c r="A228" s="27" t="s">
        <v>22</v>
      </c>
      <c r="B228" s="9" t="s">
        <v>487</v>
      </c>
      <c r="C228" s="6" t="s">
        <v>24</v>
      </c>
      <c r="D228" s="10" t="s">
        <v>488</v>
      </c>
      <c r="E228" s="11" t="s">
        <v>41</v>
      </c>
      <c r="F228" s="28">
        <v>1.3976250819097407</v>
      </c>
      <c r="G228" s="53"/>
      <c r="H228" s="30">
        <v>35280</v>
      </c>
      <c r="I228" s="31">
        <f t="shared" si="4"/>
        <v>0</v>
      </c>
    </row>
    <row r="229" spans="1:9" x14ac:dyDescent="0.2">
      <c r="A229" s="27" t="s">
        <v>22</v>
      </c>
      <c r="B229" s="9" t="s">
        <v>489</v>
      </c>
      <c r="C229" s="6" t="s">
        <v>24</v>
      </c>
      <c r="D229" s="10" t="s">
        <v>490</v>
      </c>
      <c r="E229" s="11" t="s">
        <v>129</v>
      </c>
      <c r="F229" s="28">
        <v>74.752932833395775</v>
      </c>
      <c r="G229" s="53"/>
      <c r="H229" s="30">
        <v>386.4</v>
      </c>
      <c r="I229" s="31">
        <f t="shared" si="4"/>
        <v>0</v>
      </c>
    </row>
    <row r="230" spans="1:9" ht="25.5" x14ac:dyDescent="0.2">
      <c r="A230" s="27" t="s">
        <v>22</v>
      </c>
      <c r="B230" s="9" t="s">
        <v>492</v>
      </c>
      <c r="C230" s="6" t="s">
        <v>24</v>
      </c>
      <c r="D230" s="10" t="s">
        <v>493</v>
      </c>
      <c r="E230" s="11" t="s">
        <v>129</v>
      </c>
      <c r="F230" s="28">
        <v>2.6455770467786159</v>
      </c>
      <c r="G230" s="53"/>
      <c r="H230" s="30">
        <v>302.39999999999998</v>
      </c>
      <c r="I230" s="31">
        <f t="shared" si="4"/>
        <v>0</v>
      </c>
    </row>
    <row r="231" spans="1:9" x14ac:dyDescent="0.2">
      <c r="A231" s="27" t="s">
        <v>22</v>
      </c>
      <c r="B231" s="9" t="s">
        <v>495</v>
      </c>
      <c r="C231" s="6" t="s">
        <v>24</v>
      </c>
      <c r="D231" s="10" t="s">
        <v>496</v>
      </c>
      <c r="E231" s="11" t="s">
        <v>129</v>
      </c>
      <c r="F231" s="28">
        <v>46.143785699627017</v>
      </c>
      <c r="G231" s="53"/>
      <c r="H231" s="30">
        <v>171.6</v>
      </c>
      <c r="I231" s="31">
        <f t="shared" si="4"/>
        <v>0</v>
      </c>
    </row>
    <row r="232" spans="1:9" ht="12.75" customHeight="1" x14ac:dyDescent="0.2">
      <c r="A232" s="13" t="s">
        <v>27</v>
      </c>
      <c r="D232" s="14" t="s">
        <v>497</v>
      </c>
      <c r="F232" s="28">
        <v>0</v>
      </c>
      <c r="G232" s="53"/>
      <c r="H232" s="30">
        <v>0</v>
      </c>
      <c r="I232" s="31">
        <f t="shared" si="4"/>
        <v>0</v>
      </c>
    </row>
    <row r="233" spans="1:9" x14ac:dyDescent="0.2">
      <c r="A233" s="27" t="s">
        <v>22</v>
      </c>
      <c r="B233" s="9" t="s">
        <v>499</v>
      </c>
      <c r="C233" s="6" t="s">
        <v>24</v>
      </c>
      <c r="D233" s="10" t="s">
        <v>500</v>
      </c>
      <c r="E233" s="11" t="s">
        <v>129</v>
      </c>
      <c r="F233" s="28">
        <v>376.53329130895645</v>
      </c>
      <c r="G233" s="53"/>
      <c r="H233" s="30">
        <v>171.6</v>
      </c>
      <c r="I233" s="31">
        <f t="shared" si="4"/>
        <v>0</v>
      </c>
    </row>
    <row r="234" spans="1:9" x14ac:dyDescent="0.2">
      <c r="A234" s="27" t="s">
        <v>22</v>
      </c>
      <c r="B234" s="9" t="s">
        <v>502</v>
      </c>
      <c r="C234" s="6" t="s">
        <v>24</v>
      </c>
      <c r="D234" s="10" t="s">
        <v>1630</v>
      </c>
      <c r="E234" s="11" t="s">
        <v>129</v>
      </c>
      <c r="F234" s="28">
        <v>1491.9824042879402</v>
      </c>
      <c r="G234" s="53"/>
      <c r="H234" s="30">
        <v>92.399999999999991</v>
      </c>
      <c r="I234" s="31">
        <f t="shared" si="4"/>
        <v>0</v>
      </c>
    </row>
    <row r="235" spans="1:9" ht="12.75" customHeight="1" x14ac:dyDescent="0.2">
      <c r="A235" s="13" t="s">
        <v>27</v>
      </c>
      <c r="D235" s="40" t="s">
        <v>1631</v>
      </c>
      <c r="F235" s="41">
        <v>0</v>
      </c>
      <c r="G235" s="55"/>
      <c r="H235" s="42">
        <v>0</v>
      </c>
      <c r="I235" s="31">
        <f t="shared" ref="I235" si="5">ROUND(ROUND(H235,2)*ROUND(F235,3),2)</f>
        <v>0</v>
      </c>
    </row>
    <row r="236" spans="1:9" ht="12.75" customHeight="1" x14ac:dyDescent="0.2">
      <c r="A236" s="23" t="s">
        <v>20</v>
      </c>
      <c r="B236" s="35" t="s">
        <v>6</v>
      </c>
      <c r="C236" s="36"/>
      <c r="D236" s="37" t="s">
        <v>506</v>
      </c>
      <c r="E236" s="36"/>
      <c r="F236" s="38"/>
      <c r="G236" s="54"/>
      <c r="H236" s="39"/>
      <c r="I236" s="26">
        <f>SUM(I237:I261)</f>
        <v>0</v>
      </c>
    </row>
    <row r="237" spans="1:9" x14ac:dyDescent="0.2">
      <c r="A237" s="27" t="s">
        <v>22</v>
      </c>
      <c r="B237" s="9" t="s">
        <v>507</v>
      </c>
      <c r="C237" s="6" t="s">
        <v>24</v>
      </c>
      <c r="D237" s="10" t="s">
        <v>508</v>
      </c>
      <c r="E237" s="11" t="s">
        <v>26</v>
      </c>
      <c r="F237" s="28">
        <v>0.49220038079602152</v>
      </c>
      <c r="G237" s="53"/>
      <c r="H237" s="30">
        <v>21480</v>
      </c>
      <c r="I237" s="31">
        <f t="shared" ref="I237:I261" si="6">F237*G237</f>
        <v>0</v>
      </c>
    </row>
    <row r="238" spans="1:9" ht="25.5" x14ac:dyDescent="0.2">
      <c r="A238" s="27" t="s">
        <v>22</v>
      </c>
      <c r="B238" s="9" t="s">
        <v>510</v>
      </c>
      <c r="C238" s="6" t="s">
        <v>24</v>
      </c>
      <c r="D238" s="10" t="s">
        <v>511</v>
      </c>
      <c r="E238" s="11" t="s">
        <v>26</v>
      </c>
      <c r="F238" s="28">
        <v>0.21533766659825943</v>
      </c>
      <c r="G238" s="53"/>
      <c r="H238" s="30">
        <v>4344</v>
      </c>
      <c r="I238" s="31">
        <f t="shared" si="6"/>
        <v>0</v>
      </c>
    </row>
    <row r="239" spans="1:9" ht="25.5" x14ac:dyDescent="0.2">
      <c r="A239" s="27" t="s">
        <v>22</v>
      </c>
      <c r="B239" s="9" t="s">
        <v>512</v>
      </c>
      <c r="C239" s="6" t="s">
        <v>24</v>
      </c>
      <c r="D239" s="10" t="s">
        <v>513</v>
      </c>
      <c r="E239" s="11" t="s">
        <v>26</v>
      </c>
      <c r="F239" s="28">
        <v>0.28301521895771237</v>
      </c>
      <c r="G239" s="53"/>
      <c r="H239" s="30">
        <v>4560</v>
      </c>
      <c r="I239" s="31">
        <f t="shared" si="6"/>
        <v>0</v>
      </c>
    </row>
    <row r="240" spans="1:9" x14ac:dyDescent="0.2">
      <c r="A240" s="27" t="s">
        <v>22</v>
      </c>
      <c r="B240" s="9" t="s">
        <v>514</v>
      </c>
      <c r="C240" s="6" t="s">
        <v>24</v>
      </c>
      <c r="D240" s="10" t="s">
        <v>515</v>
      </c>
      <c r="E240" s="11" t="s">
        <v>26</v>
      </c>
      <c r="F240" s="28">
        <v>0.19547203942793578</v>
      </c>
      <c r="G240" s="53"/>
      <c r="H240" s="30">
        <v>10164</v>
      </c>
      <c r="I240" s="31">
        <f t="shared" si="6"/>
        <v>0</v>
      </c>
    </row>
    <row r="241" spans="1:9" x14ac:dyDescent="0.2">
      <c r="A241" s="27" t="s">
        <v>22</v>
      </c>
      <c r="B241" s="9" t="s">
        <v>516</v>
      </c>
      <c r="C241" s="6" t="s">
        <v>24</v>
      </c>
      <c r="D241" s="10" t="s">
        <v>517</v>
      </c>
      <c r="E241" s="11" t="s">
        <v>41</v>
      </c>
      <c r="F241" s="28">
        <v>0.57218294267537506</v>
      </c>
      <c r="G241" s="53"/>
      <c r="H241" s="30">
        <v>50880</v>
      </c>
      <c r="I241" s="31">
        <f t="shared" si="6"/>
        <v>0</v>
      </c>
    </row>
    <row r="242" spans="1:9" x14ac:dyDescent="0.2">
      <c r="A242" s="27" t="s">
        <v>22</v>
      </c>
      <c r="B242" s="9" t="s">
        <v>518</v>
      </c>
      <c r="C242" s="6" t="s">
        <v>24</v>
      </c>
      <c r="D242" s="10" t="s">
        <v>519</v>
      </c>
      <c r="E242" s="11" t="s">
        <v>41</v>
      </c>
      <c r="F242" s="28">
        <v>0.50019863698395695</v>
      </c>
      <c r="G242" s="53"/>
      <c r="H242" s="30">
        <v>45240</v>
      </c>
      <c r="I242" s="31">
        <f t="shared" si="6"/>
        <v>0</v>
      </c>
    </row>
    <row r="243" spans="1:9" x14ac:dyDescent="0.2">
      <c r="A243" s="27" t="s">
        <v>22</v>
      </c>
      <c r="B243" s="9" t="s">
        <v>520</v>
      </c>
      <c r="C243" s="6" t="s">
        <v>24</v>
      </c>
      <c r="D243" s="10" t="s">
        <v>521</v>
      </c>
      <c r="E243" s="11" t="s">
        <v>522</v>
      </c>
      <c r="F243" s="28">
        <v>33.937216255885687</v>
      </c>
      <c r="G243" s="53"/>
      <c r="H243" s="30">
        <v>190.79999999999998</v>
      </c>
      <c r="I243" s="31">
        <f t="shared" si="6"/>
        <v>0</v>
      </c>
    </row>
    <row r="244" spans="1:9" x14ac:dyDescent="0.2">
      <c r="A244" s="27" t="s">
        <v>22</v>
      </c>
      <c r="B244" s="9" t="s">
        <v>524</v>
      </c>
      <c r="C244" s="6" t="s">
        <v>24</v>
      </c>
      <c r="D244" s="10" t="s">
        <v>525</v>
      </c>
      <c r="E244" s="11" t="s">
        <v>26</v>
      </c>
      <c r="F244" s="28">
        <v>6.8600428073445503</v>
      </c>
      <c r="G244" s="53"/>
      <c r="H244" s="30">
        <v>9792</v>
      </c>
      <c r="I244" s="31">
        <f t="shared" si="6"/>
        <v>0</v>
      </c>
    </row>
    <row r="245" spans="1:9" x14ac:dyDescent="0.2">
      <c r="A245" s="27" t="s">
        <v>22</v>
      </c>
      <c r="B245" s="9" t="s">
        <v>527</v>
      </c>
      <c r="C245" s="6" t="s">
        <v>24</v>
      </c>
      <c r="D245" s="10" t="s">
        <v>528</v>
      </c>
      <c r="E245" s="11" t="s">
        <v>26</v>
      </c>
      <c r="F245" s="28">
        <v>3.8889982587645648</v>
      </c>
      <c r="G245" s="53"/>
      <c r="H245" s="30">
        <v>14880</v>
      </c>
      <c r="I245" s="31">
        <f t="shared" si="6"/>
        <v>0</v>
      </c>
    </row>
    <row r="246" spans="1:9" x14ac:dyDescent="0.2">
      <c r="A246" s="27" t="s">
        <v>22</v>
      </c>
      <c r="B246" s="9" t="s">
        <v>530</v>
      </c>
      <c r="C246" s="6" t="s">
        <v>24</v>
      </c>
      <c r="D246" s="10" t="s">
        <v>531</v>
      </c>
      <c r="E246" s="11" t="s">
        <v>26</v>
      </c>
      <c r="F246" s="28">
        <v>7.2064288253297502</v>
      </c>
      <c r="G246" s="53"/>
      <c r="H246" s="30">
        <v>15240</v>
      </c>
      <c r="I246" s="31">
        <f t="shared" si="6"/>
        <v>0</v>
      </c>
    </row>
    <row r="247" spans="1:9" x14ac:dyDescent="0.2">
      <c r="A247" s="27" t="s">
        <v>22</v>
      </c>
      <c r="B247" s="9" t="s">
        <v>532</v>
      </c>
      <c r="C247" s="6" t="s">
        <v>24</v>
      </c>
      <c r="D247" s="10" t="s">
        <v>533</v>
      </c>
      <c r="E247" s="11" t="s">
        <v>41</v>
      </c>
      <c r="F247" s="28">
        <v>1.1289846234508745</v>
      </c>
      <c r="G247" s="53"/>
      <c r="H247" s="30">
        <v>40920</v>
      </c>
      <c r="I247" s="31">
        <f t="shared" si="6"/>
        <v>0</v>
      </c>
    </row>
    <row r="248" spans="1:9" x14ac:dyDescent="0.2">
      <c r="A248" s="27" t="s">
        <v>22</v>
      </c>
      <c r="B248" s="9" t="s">
        <v>535</v>
      </c>
      <c r="C248" s="6" t="s">
        <v>24</v>
      </c>
      <c r="D248" s="10" t="s">
        <v>536</v>
      </c>
      <c r="E248" s="11" t="s">
        <v>41</v>
      </c>
      <c r="F248" s="28">
        <v>1.0397733044315953</v>
      </c>
      <c r="G248" s="53"/>
      <c r="H248" s="30">
        <v>42120</v>
      </c>
      <c r="I248" s="31">
        <f t="shared" si="6"/>
        <v>0</v>
      </c>
    </row>
    <row r="249" spans="1:9" ht="25.5" x14ac:dyDescent="0.2">
      <c r="A249" s="27" t="s">
        <v>22</v>
      </c>
      <c r="B249" s="9" t="s">
        <v>537</v>
      </c>
      <c r="C249" s="6" t="s">
        <v>24</v>
      </c>
      <c r="D249" s="10" t="s">
        <v>538</v>
      </c>
      <c r="E249" s="11" t="s">
        <v>26</v>
      </c>
      <c r="F249" s="28">
        <v>0.92287571399254043</v>
      </c>
      <c r="G249" s="53"/>
      <c r="H249" s="30">
        <v>19440</v>
      </c>
      <c r="I249" s="31">
        <f t="shared" si="6"/>
        <v>0</v>
      </c>
    </row>
    <row r="250" spans="1:9" ht="38.25" x14ac:dyDescent="0.2">
      <c r="A250" s="27" t="s">
        <v>22</v>
      </c>
      <c r="B250" s="9" t="s">
        <v>540</v>
      </c>
      <c r="C250" s="6" t="s">
        <v>24</v>
      </c>
      <c r="D250" s="10" t="s">
        <v>541</v>
      </c>
      <c r="E250" s="11" t="s">
        <v>26</v>
      </c>
      <c r="F250" s="28">
        <v>6.8415852930646999</v>
      </c>
      <c r="G250" s="53"/>
      <c r="H250" s="30">
        <v>4884</v>
      </c>
      <c r="I250" s="31">
        <f t="shared" si="6"/>
        <v>0</v>
      </c>
    </row>
    <row r="251" spans="1:9" ht="38.25" x14ac:dyDescent="0.2">
      <c r="A251" s="27" t="s">
        <v>22</v>
      </c>
      <c r="B251" s="9" t="s">
        <v>543</v>
      </c>
      <c r="C251" s="6" t="s">
        <v>24</v>
      </c>
      <c r="D251" s="10" t="s">
        <v>544</v>
      </c>
      <c r="E251" s="11" t="s">
        <v>26</v>
      </c>
      <c r="F251" s="28">
        <v>6.8415852930646999</v>
      </c>
      <c r="G251" s="53"/>
      <c r="H251" s="30">
        <v>5052</v>
      </c>
      <c r="I251" s="31">
        <f t="shared" si="6"/>
        <v>0</v>
      </c>
    </row>
    <row r="252" spans="1:9" ht="25.5" x14ac:dyDescent="0.2">
      <c r="A252" s="27" t="s">
        <v>22</v>
      </c>
      <c r="B252" s="9" t="s">
        <v>545</v>
      </c>
      <c r="C252" s="6" t="s">
        <v>24</v>
      </c>
      <c r="D252" s="10" t="s">
        <v>546</v>
      </c>
      <c r="E252" s="11" t="s">
        <v>26</v>
      </c>
      <c r="F252" s="28">
        <v>2.7809321514975216</v>
      </c>
      <c r="G252" s="53"/>
      <c r="H252" s="30">
        <v>6792</v>
      </c>
      <c r="I252" s="31">
        <f t="shared" si="6"/>
        <v>0</v>
      </c>
    </row>
    <row r="253" spans="1:9" ht="25.5" x14ac:dyDescent="0.2">
      <c r="A253" s="27" t="s">
        <v>22</v>
      </c>
      <c r="B253" s="9" t="s">
        <v>548</v>
      </c>
      <c r="C253" s="6" t="s">
        <v>24</v>
      </c>
      <c r="D253" s="10" t="s">
        <v>549</v>
      </c>
      <c r="E253" s="11" t="s">
        <v>26</v>
      </c>
      <c r="F253" s="28">
        <v>2.8990602428885666</v>
      </c>
      <c r="G253" s="53"/>
      <c r="H253" s="30">
        <v>7140</v>
      </c>
      <c r="I253" s="31">
        <f t="shared" si="6"/>
        <v>0</v>
      </c>
    </row>
    <row r="254" spans="1:9" ht="25.5" x14ac:dyDescent="0.2">
      <c r="A254" s="27" t="s">
        <v>22</v>
      </c>
      <c r="B254" s="9" t="s">
        <v>550</v>
      </c>
      <c r="C254" s="6" t="s">
        <v>24</v>
      </c>
      <c r="D254" s="10" t="s">
        <v>551</v>
      </c>
      <c r="E254" s="11" t="s">
        <v>26</v>
      </c>
      <c r="F254" s="28">
        <v>2.6984885877141882</v>
      </c>
      <c r="G254" s="53"/>
      <c r="H254" s="30">
        <v>9060</v>
      </c>
      <c r="I254" s="31">
        <f t="shared" si="6"/>
        <v>0</v>
      </c>
    </row>
    <row r="255" spans="1:9" x14ac:dyDescent="0.2">
      <c r="A255" s="27" t="s">
        <v>22</v>
      </c>
      <c r="B255" s="9" t="s">
        <v>552</v>
      </c>
      <c r="C255" s="6" t="s">
        <v>24</v>
      </c>
      <c r="D255" s="10" t="s">
        <v>553</v>
      </c>
      <c r="E255" s="11" t="s">
        <v>41</v>
      </c>
      <c r="F255" s="28">
        <v>0.2574823242039187</v>
      </c>
      <c r="G255" s="53"/>
      <c r="H255" s="30">
        <v>41520</v>
      </c>
      <c r="I255" s="31">
        <f t="shared" si="6"/>
        <v>0</v>
      </c>
    </row>
    <row r="256" spans="1:9" ht="25.5" x14ac:dyDescent="0.2">
      <c r="A256" s="27" t="s">
        <v>22</v>
      </c>
      <c r="B256" s="9" t="s">
        <v>554</v>
      </c>
      <c r="C256" s="6" t="s">
        <v>24</v>
      </c>
      <c r="D256" s="10" t="s">
        <v>555</v>
      </c>
      <c r="E256" s="11" t="s">
        <v>41</v>
      </c>
      <c r="F256" s="28">
        <v>0.69923216596834803</v>
      </c>
      <c r="G256" s="53"/>
      <c r="H256" s="30">
        <v>36480</v>
      </c>
      <c r="I256" s="31">
        <f t="shared" si="6"/>
        <v>0</v>
      </c>
    </row>
    <row r="257" spans="1:9" ht="25.5" x14ac:dyDescent="0.2">
      <c r="A257" s="27" t="s">
        <v>22</v>
      </c>
      <c r="B257" s="9" t="s">
        <v>556</v>
      </c>
      <c r="C257" s="6" t="s">
        <v>24</v>
      </c>
      <c r="D257" s="10" t="s">
        <v>557</v>
      </c>
      <c r="E257" s="11" t="s">
        <v>26</v>
      </c>
      <c r="F257" s="28">
        <v>0.75675808547388324</v>
      </c>
      <c r="G257" s="53"/>
      <c r="H257" s="30">
        <v>8424</v>
      </c>
      <c r="I257" s="31">
        <f t="shared" si="6"/>
        <v>0</v>
      </c>
    </row>
    <row r="258" spans="1:9" x14ac:dyDescent="0.2">
      <c r="A258" s="27" t="s">
        <v>22</v>
      </c>
      <c r="B258" s="9" t="s">
        <v>558</v>
      </c>
      <c r="C258" s="6" t="s">
        <v>24</v>
      </c>
      <c r="D258" s="10" t="s">
        <v>559</v>
      </c>
      <c r="E258" s="11" t="s">
        <v>41</v>
      </c>
      <c r="F258" s="28">
        <v>0.23456644731352291</v>
      </c>
      <c r="G258" s="53"/>
      <c r="H258" s="30">
        <v>40320</v>
      </c>
      <c r="I258" s="31">
        <f t="shared" si="6"/>
        <v>0</v>
      </c>
    </row>
    <row r="259" spans="1:9" x14ac:dyDescent="0.2">
      <c r="A259" s="27" t="s">
        <v>22</v>
      </c>
      <c r="B259" s="9" t="s">
        <v>560</v>
      </c>
      <c r="C259" s="6" t="s">
        <v>24</v>
      </c>
      <c r="D259" s="10" t="s">
        <v>561</v>
      </c>
      <c r="E259" s="11" t="s">
        <v>522</v>
      </c>
      <c r="F259" s="28">
        <v>35.376902369714045</v>
      </c>
      <c r="G259" s="53"/>
      <c r="H259" s="30">
        <v>92.399999999999991</v>
      </c>
      <c r="I259" s="31">
        <f t="shared" si="6"/>
        <v>0</v>
      </c>
    </row>
    <row r="260" spans="1:9" x14ac:dyDescent="0.2">
      <c r="A260" s="27" t="s">
        <v>22</v>
      </c>
      <c r="B260" s="9" t="s">
        <v>563</v>
      </c>
      <c r="C260" s="6" t="s">
        <v>24</v>
      </c>
      <c r="D260" s="10" t="s">
        <v>564</v>
      </c>
      <c r="E260" s="11" t="s">
        <v>522</v>
      </c>
      <c r="F260" s="28">
        <v>61.217422361505179</v>
      </c>
      <c r="G260" s="53"/>
      <c r="H260" s="30">
        <v>99.6</v>
      </c>
      <c r="I260" s="31">
        <f t="shared" si="6"/>
        <v>0</v>
      </c>
    </row>
    <row r="261" spans="1:9" ht="25.5" x14ac:dyDescent="0.2">
      <c r="A261" s="27" t="s">
        <v>22</v>
      </c>
      <c r="B261" s="9" t="s">
        <v>565</v>
      </c>
      <c r="C261" s="6" t="s">
        <v>24</v>
      </c>
      <c r="D261" s="10" t="s">
        <v>566</v>
      </c>
      <c r="E261" s="11" t="s">
        <v>522</v>
      </c>
      <c r="F261" s="28">
        <v>177.14653573156679</v>
      </c>
      <c r="G261" s="53"/>
      <c r="H261" s="30">
        <v>103.2</v>
      </c>
      <c r="I261" s="31">
        <f t="shared" si="6"/>
        <v>0</v>
      </c>
    </row>
    <row r="262" spans="1:9" ht="12.75" customHeight="1" x14ac:dyDescent="0.2">
      <c r="A262" s="36" t="s">
        <v>20</v>
      </c>
      <c r="B262" s="35" t="s">
        <v>14</v>
      </c>
      <c r="C262" s="36"/>
      <c r="D262" s="37" t="s">
        <v>567</v>
      </c>
      <c r="E262" s="36"/>
      <c r="F262" s="43"/>
      <c r="G262" s="54"/>
      <c r="H262" s="39"/>
      <c r="I262" s="26">
        <f>SUM(I263:I297)</f>
        <v>0</v>
      </c>
    </row>
    <row r="263" spans="1:9" ht="25.5" x14ac:dyDescent="0.2">
      <c r="A263" s="27" t="s">
        <v>22</v>
      </c>
      <c r="B263" s="9" t="s">
        <v>568</v>
      </c>
      <c r="C263" s="6" t="s">
        <v>24</v>
      </c>
      <c r="D263" s="10" t="s">
        <v>569</v>
      </c>
      <c r="E263" s="11" t="s">
        <v>26</v>
      </c>
      <c r="F263" s="28">
        <v>0.93826578925409165</v>
      </c>
      <c r="G263" s="53"/>
      <c r="H263" s="30">
        <v>14280</v>
      </c>
      <c r="I263" s="31">
        <f t="shared" ref="I263:I297" si="7">F263*G263</f>
        <v>0</v>
      </c>
    </row>
    <row r="264" spans="1:9" ht="25.5" x14ac:dyDescent="0.2">
      <c r="A264" s="27" t="s">
        <v>22</v>
      </c>
      <c r="B264" s="9" t="s">
        <v>570</v>
      </c>
      <c r="C264" s="6" t="s">
        <v>24</v>
      </c>
      <c r="D264" s="10" t="s">
        <v>571</v>
      </c>
      <c r="E264" s="11" t="s">
        <v>41</v>
      </c>
      <c r="F264" s="28">
        <v>0.12705682562815826</v>
      </c>
      <c r="G264" s="53"/>
      <c r="H264" s="30">
        <v>44760</v>
      </c>
      <c r="I264" s="31">
        <f t="shared" si="7"/>
        <v>0</v>
      </c>
    </row>
    <row r="265" spans="1:9" x14ac:dyDescent="0.2">
      <c r="A265" s="27" t="s">
        <v>22</v>
      </c>
      <c r="B265" s="9" t="s">
        <v>573</v>
      </c>
      <c r="C265" s="6" t="s">
        <v>24</v>
      </c>
      <c r="D265" s="10" t="s">
        <v>574</v>
      </c>
      <c r="E265" s="11" t="s">
        <v>41</v>
      </c>
      <c r="F265" s="28">
        <v>0.20610890945833402</v>
      </c>
      <c r="G265" s="53"/>
      <c r="H265" s="30">
        <v>38760</v>
      </c>
      <c r="I265" s="31">
        <f t="shared" si="7"/>
        <v>0</v>
      </c>
    </row>
    <row r="266" spans="1:9" x14ac:dyDescent="0.2">
      <c r="A266" s="27" t="s">
        <v>22</v>
      </c>
      <c r="B266" s="9" t="s">
        <v>575</v>
      </c>
      <c r="C266" s="6" t="s">
        <v>24</v>
      </c>
      <c r="D266" s="10" t="s">
        <v>576</v>
      </c>
      <c r="E266" s="11" t="s">
        <v>26</v>
      </c>
      <c r="F266" s="28">
        <v>0.38145529511691673</v>
      </c>
      <c r="G266" s="53"/>
      <c r="H266" s="30">
        <v>15960</v>
      </c>
      <c r="I266" s="31">
        <f t="shared" si="7"/>
        <v>0</v>
      </c>
    </row>
    <row r="267" spans="1:9" x14ac:dyDescent="0.2">
      <c r="A267" s="27" t="s">
        <v>22</v>
      </c>
      <c r="B267" s="9" t="s">
        <v>578</v>
      </c>
      <c r="C267" s="6" t="s">
        <v>24</v>
      </c>
      <c r="D267" s="10" t="s">
        <v>579</v>
      </c>
      <c r="E267" s="11" t="s">
        <v>26</v>
      </c>
      <c r="F267" s="28">
        <v>1.7534638565858267</v>
      </c>
      <c r="G267" s="53"/>
      <c r="H267" s="30">
        <v>3816</v>
      </c>
      <c r="I267" s="31">
        <f t="shared" si="7"/>
        <v>0</v>
      </c>
    </row>
    <row r="268" spans="1:9" ht="25.5" x14ac:dyDescent="0.2">
      <c r="A268" s="27" t="s">
        <v>22</v>
      </c>
      <c r="B268" s="9" t="s">
        <v>580</v>
      </c>
      <c r="C268" s="6" t="s">
        <v>24</v>
      </c>
      <c r="D268" s="10" t="s">
        <v>581</v>
      </c>
      <c r="E268" s="11" t="s">
        <v>26</v>
      </c>
      <c r="F268" s="28">
        <v>67.340117582923881</v>
      </c>
      <c r="G268" s="53"/>
      <c r="H268" s="30">
        <v>3816</v>
      </c>
      <c r="I268" s="31">
        <f t="shared" si="7"/>
        <v>0</v>
      </c>
    </row>
    <row r="269" spans="1:9" ht="25.5" x14ac:dyDescent="0.2">
      <c r="A269" s="27" t="s">
        <v>22</v>
      </c>
      <c r="B269" s="9" t="s">
        <v>582</v>
      </c>
      <c r="C269" s="6" t="s">
        <v>24</v>
      </c>
      <c r="D269" s="10" t="s">
        <v>583</v>
      </c>
      <c r="E269" s="11" t="s">
        <v>26</v>
      </c>
      <c r="F269" s="28">
        <v>8.6750317115298792</v>
      </c>
      <c r="G269" s="53"/>
      <c r="H269" s="30">
        <v>4164</v>
      </c>
      <c r="I269" s="31">
        <f t="shared" si="7"/>
        <v>0</v>
      </c>
    </row>
    <row r="270" spans="1:9" ht="25.5" x14ac:dyDescent="0.2">
      <c r="A270" s="27" t="s">
        <v>22</v>
      </c>
      <c r="B270" s="9" t="s">
        <v>584</v>
      </c>
      <c r="C270" s="6" t="s">
        <v>24</v>
      </c>
      <c r="D270" s="10" t="s">
        <v>585</v>
      </c>
      <c r="E270" s="11" t="s">
        <v>26</v>
      </c>
      <c r="F270" s="28">
        <v>26.148145229788643</v>
      </c>
      <c r="G270" s="53"/>
      <c r="H270" s="30">
        <v>4440</v>
      </c>
      <c r="I270" s="31">
        <f t="shared" si="7"/>
        <v>0</v>
      </c>
    </row>
    <row r="271" spans="1:9" x14ac:dyDescent="0.2">
      <c r="A271" s="27" t="s">
        <v>22</v>
      </c>
      <c r="B271" s="9" t="s">
        <v>586</v>
      </c>
      <c r="C271" s="6" t="s">
        <v>24</v>
      </c>
      <c r="D271" s="10" t="s">
        <v>587</v>
      </c>
      <c r="E271" s="11" t="s">
        <v>26</v>
      </c>
      <c r="F271" s="28">
        <v>3.568452760771156</v>
      </c>
      <c r="G271" s="53"/>
      <c r="H271" s="30">
        <v>4992</v>
      </c>
      <c r="I271" s="31">
        <f t="shared" si="7"/>
        <v>0</v>
      </c>
    </row>
    <row r="272" spans="1:9" x14ac:dyDescent="0.2">
      <c r="A272" s="27" t="s">
        <v>22</v>
      </c>
      <c r="B272" s="9" t="s">
        <v>588</v>
      </c>
      <c r="C272" s="6" t="s">
        <v>24</v>
      </c>
      <c r="D272" s="10" t="s">
        <v>589</v>
      </c>
      <c r="E272" s="11" t="s">
        <v>26</v>
      </c>
      <c r="F272" s="28">
        <v>5.0450539031592205</v>
      </c>
      <c r="G272" s="53"/>
      <c r="H272" s="30">
        <v>6288</v>
      </c>
      <c r="I272" s="31">
        <f t="shared" si="7"/>
        <v>0</v>
      </c>
    </row>
    <row r="273" spans="1:9" ht="25.5" x14ac:dyDescent="0.2">
      <c r="A273" s="27" t="s">
        <v>22</v>
      </c>
      <c r="B273" s="9" t="s">
        <v>591</v>
      </c>
      <c r="C273" s="6" t="s">
        <v>24</v>
      </c>
      <c r="D273" s="10" t="s">
        <v>592</v>
      </c>
      <c r="E273" s="11" t="s">
        <v>26</v>
      </c>
      <c r="F273" s="28">
        <v>7.3830057119403234</v>
      </c>
      <c r="G273" s="53"/>
      <c r="H273" s="30">
        <v>1248</v>
      </c>
      <c r="I273" s="31">
        <f t="shared" si="7"/>
        <v>0</v>
      </c>
    </row>
    <row r="274" spans="1:9" ht="25.5" x14ac:dyDescent="0.2">
      <c r="A274" s="27" t="s">
        <v>22</v>
      </c>
      <c r="B274" s="9" t="s">
        <v>591</v>
      </c>
      <c r="C274" s="6" t="s">
        <v>89</v>
      </c>
      <c r="D274" s="10" t="s">
        <v>592</v>
      </c>
      <c r="E274" s="11" t="s">
        <v>26</v>
      </c>
      <c r="F274" s="28">
        <v>7.3790694884045749</v>
      </c>
      <c r="G274" s="53"/>
      <c r="H274" s="30">
        <v>1248</v>
      </c>
      <c r="I274" s="31">
        <f t="shared" si="7"/>
        <v>0</v>
      </c>
    </row>
    <row r="275" spans="1:9" ht="38.25" customHeight="1" x14ac:dyDescent="0.2">
      <c r="A275" s="13" t="s">
        <v>27</v>
      </c>
      <c r="D275" s="14" t="s">
        <v>594</v>
      </c>
      <c r="F275" s="28">
        <v>0</v>
      </c>
      <c r="G275" s="53"/>
      <c r="H275" s="30">
        <v>0</v>
      </c>
      <c r="I275" s="31">
        <f t="shared" si="7"/>
        <v>0</v>
      </c>
    </row>
    <row r="276" spans="1:9" ht="25.5" x14ac:dyDescent="0.2">
      <c r="A276" s="27" t="s">
        <v>22</v>
      </c>
      <c r="B276" s="9" t="s">
        <v>596</v>
      </c>
      <c r="C276" s="6" t="s">
        <v>24</v>
      </c>
      <c r="D276" s="10" t="s">
        <v>597</v>
      </c>
      <c r="E276" s="11" t="s">
        <v>26</v>
      </c>
      <c r="F276" s="28">
        <v>9.6269979418258362</v>
      </c>
      <c r="G276" s="53"/>
      <c r="H276" s="30">
        <v>1147.2</v>
      </c>
      <c r="I276" s="31">
        <f t="shared" si="7"/>
        <v>0</v>
      </c>
    </row>
    <row r="277" spans="1:9" ht="25.5" x14ac:dyDescent="0.2">
      <c r="A277" s="27" t="s">
        <v>22</v>
      </c>
      <c r="B277" s="9" t="s">
        <v>598</v>
      </c>
      <c r="C277" s="6" t="s">
        <v>24</v>
      </c>
      <c r="D277" s="10" t="s">
        <v>599</v>
      </c>
      <c r="E277" s="11" t="s">
        <v>26</v>
      </c>
      <c r="F277" s="28">
        <v>6.8292802835447988E-2</v>
      </c>
      <c r="G277" s="53"/>
      <c r="H277" s="30">
        <v>127320</v>
      </c>
      <c r="I277" s="31">
        <f t="shared" si="7"/>
        <v>0</v>
      </c>
    </row>
    <row r="278" spans="1:9" x14ac:dyDescent="0.2">
      <c r="A278" s="27" t="s">
        <v>22</v>
      </c>
      <c r="B278" s="9" t="s">
        <v>601</v>
      </c>
      <c r="C278" s="6" t="s">
        <v>24</v>
      </c>
      <c r="D278" s="10" t="s">
        <v>602</v>
      </c>
      <c r="E278" s="11" t="s">
        <v>26</v>
      </c>
      <c r="F278" s="28">
        <v>2.171834180262445</v>
      </c>
      <c r="G278" s="53"/>
      <c r="H278" s="30">
        <v>3780</v>
      </c>
      <c r="I278" s="31">
        <f t="shared" si="7"/>
        <v>0</v>
      </c>
    </row>
    <row r="279" spans="1:9" x14ac:dyDescent="0.2">
      <c r="A279" s="27" t="s">
        <v>22</v>
      </c>
      <c r="B279" s="9" t="s">
        <v>603</v>
      </c>
      <c r="C279" s="6" t="s">
        <v>24</v>
      </c>
      <c r="D279" s="10" t="s">
        <v>604</v>
      </c>
      <c r="E279" s="11" t="s">
        <v>26</v>
      </c>
      <c r="F279" s="28">
        <v>3.4989495057600504</v>
      </c>
      <c r="G279" s="53"/>
      <c r="H279" s="30">
        <v>1272</v>
      </c>
      <c r="I279" s="31">
        <f t="shared" si="7"/>
        <v>0</v>
      </c>
    </row>
    <row r="280" spans="1:9" x14ac:dyDescent="0.2">
      <c r="A280" s="27" t="s">
        <v>22</v>
      </c>
      <c r="B280" s="9" t="s">
        <v>605</v>
      </c>
      <c r="C280" s="6" t="s">
        <v>24</v>
      </c>
      <c r="D280" s="10" t="s">
        <v>606</v>
      </c>
      <c r="E280" s="11" t="s">
        <v>26</v>
      </c>
      <c r="F280" s="28">
        <v>6.0107652124090247</v>
      </c>
      <c r="G280" s="53"/>
      <c r="H280" s="30">
        <v>1524</v>
      </c>
      <c r="I280" s="31">
        <f t="shared" si="7"/>
        <v>0</v>
      </c>
    </row>
    <row r="281" spans="1:9" x14ac:dyDescent="0.2">
      <c r="A281" s="27" t="s">
        <v>22</v>
      </c>
      <c r="B281" s="9" t="s">
        <v>608</v>
      </c>
      <c r="C281" s="6" t="s">
        <v>24</v>
      </c>
      <c r="D281" s="10" t="s">
        <v>609</v>
      </c>
      <c r="E281" s="11" t="s">
        <v>26</v>
      </c>
      <c r="F281" s="28">
        <v>3.7530279035696643</v>
      </c>
      <c r="G281" s="53"/>
      <c r="H281" s="30">
        <v>2352</v>
      </c>
      <c r="I281" s="31">
        <f t="shared" si="7"/>
        <v>0</v>
      </c>
    </row>
    <row r="282" spans="1:9" x14ac:dyDescent="0.2">
      <c r="A282" s="27" t="s">
        <v>22</v>
      </c>
      <c r="B282" s="9" t="s">
        <v>611</v>
      </c>
      <c r="C282" s="6" t="s">
        <v>24</v>
      </c>
      <c r="D282" s="10" t="s">
        <v>612</v>
      </c>
      <c r="E282" s="11" t="s">
        <v>26</v>
      </c>
      <c r="F282" s="28">
        <v>0.82135938545336096</v>
      </c>
      <c r="G282" s="53"/>
      <c r="H282" s="30">
        <v>1069.2</v>
      </c>
      <c r="I282" s="31">
        <f t="shared" si="7"/>
        <v>0</v>
      </c>
    </row>
    <row r="283" spans="1:9" x14ac:dyDescent="0.2">
      <c r="A283" s="27" t="s">
        <v>22</v>
      </c>
      <c r="B283" s="9" t="s">
        <v>613</v>
      </c>
      <c r="C283" s="6" t="s">
        <v>24</v>
      </c>
      <c r="D283" s="10" t="s">
        <v>614</v>
      </c>
      <c r="E283" s="11" t="s">
        <v>26</v>
      </c>
      <c r="F283" s="28">
        <v>54.634435020108043</v>
      </c>
      <c r="G283" s="53"/>
      <c r="H283" s="30">
        <v>7296</v>
      </c>
      <c r="I283" s="31">
        <f t="shared" si="7"/>
        <v>0</v>
      </c>
    </row>
    <row r="284" spans="1:9" ht="12.75" customHeight="1" x14ac:dyDescent="0.2">
      <c r="A284" s="13" t="s">
        <v>27</v>
      </c>
      <c r="D284" s="14" t="s">
        <v>615</v>
      </c>
      <c r="F284" s="28">
        <v>0</v>
      </c>
      <c r="G284" s="53"/>
      <c r="H284" s="30">
        <v>0</v>
      </c>
      <c r="I284" s="31">
        <f t="shared" si="7"/>
        <v>0</v>
      </c>
    </row>
    <row r="285" spans="1:9" x14ac:dyDescent="0.2">
      <c r="A285" s="27" t="s">
        <v>22</v>
      </c>
      <c r="B285" s="9" t="s">
        <v>617</v>
      </c>
      <c r="C285" s="6" t="s">
        <v>24</v>
      </c>
      <c r="D285" s="10" t="s">
        <v>618</v>
      </c>
      <c r="E285" s="11" t="s">
        <v>26</v>
      </c>
      <c r="F285" s="28">
        <v>6.4212564952076905</v>
      </c>
      <c r="G285" s="53"/>
      <c r="H285" s="30">
        <v>4560</v>
      </c>
      <c r="I285" s="31">
        <f t="shared" si="7"/>
        <v>0</v>
      </c>
    </row>
    <row r="286" spans="1:9" x14ac:dyDescent="0.2">
      <c r="A286" s="27" t="s">
        <v>22</v>
      </c>
      <c r="B286" s="9" t="s">
        <v>620</v>
      </c>
      <c r="C286" s="6" t="s">
        <v>24</v>
      </c>
      <c r="D286" s="10" t="s">
        <v>621</v>
      </c>
      <c r="E286" s="11" t="s">
        <v>129</v>
      </c>
      <c r="F286" s="28">
        <v>4.5740457226136968</v>
      </c>
      <c r="G286" s="53"/>
      <c r="H286" s="30">
        <v>4008</v>
      </c>
      <c r="I286" s="31">
        <f t="shared" si="7"/>
        <v>0</v>
      </c>
    </row>
    <row r="287" spans="1:9" x14ac:dyDescent="0.2">
      <c r="A287" s="27" t="s">
        <v>22</v>
      </c>
      <c r="B287" s="9" t="s">
        <v>623</v>
      </c>
      <c r="C287" s="6" t="s">
        <v>24</v>
      </c>
      <c r="D287" s="10" t="s">
        <v>624</v>
      </c>
      <c r="E287" s="11" t="s">
        <v>129</v>
      </c>
      <c r="F287" s="28">
        <v>29.105786670819636</v>
      </c>
      <c r="G287" s="53"/>
      <c r="H287" s="30">
        <v>1056</v>
      </c>
      <c r="I287" s="31">
        <f t="shared" si="7"/>
        <v>0</v>
      </c>
    </row>
    <row r="288" spans="1:9" ht="12.75" customHeight="1" x14ac:dyDescent="0.2">
      <c r="A288" s="13" t="s">
        <v>27</v>
      </c>
      <c r="D288" s="14" t="s">
        <v>625</v>
      </c>
      <c r="F288" s="28">
        <v>0</v>
      </c>
      <c r="G288" s="53"/>
      <c r="H288" s="30">
        <v>0</v>
      </c>
      <c r="I288" s="31">
        <f t="shared" si="7"/>
        <v>0</v>
      </c>
    </row>
    <row r="289" spans="1:9" x14ac:dyDescent="0.2">
      <c r="A289" s="27" t="s">
        <v>22</v>
      </c>
      <c r="B289" s="9" t="s">
        <v>627</v>
      </c>
      <c r="C289" s="6" t="s">
        <v>24</v>
      </c>
      <c r="D289" s="10" t="s">
        <v>628</v>
      </c>
      <c r="E289" s="11" t="s">
        <v>129</v>
      </c>
      <c r="F289" s="28">
        <v>44.567624989569353</v>
      </c>
      <c r="G289" s="53"/>
      <c r="H289" s="30">
        <v>352.8</v>
      </c>
      <c r="I289" s="31">
        <f t="shared" si="7"/>
        <v>0</v>
      </c>
    </row>
    <row r="290" spans="1:9" ht="12.75" customHeight="1" x14ac:dyDescent="0.2">
      <c r="A290" s="13" t="s">
        <v>27</v>
      </c>
      <c r="D290" s="14" t="s">
        <v>625</v>
      </c>
      <c r="F290" s="28">
        <v>0</v>
      </c>
      <c r="G290" s="53"/>
      <c r="H290" s="30">
        <v>0</v>
      </c>
      <c r="I290" s="31">
        <f t="shared" si="7"/>
        <v>0</v>
      </c>
    </row>
    <row r="291" spans="1:9" x14ac:dyDescent="0.2">
      <c r="A291" s="27" t="s">
        <v>22</v>
      </c>
      <c r="B291" s="9" t="s">
        <v>629</v>
      </c>
      <c r="C291" s="6" t="s">
        <v>24</v>
      </c>
      <c r="D291" s="10" t="s">
        <v>630</v>
      </c>
      <c r="E291" s="11" t="s">
        <v>129</v>
      </c>
      <c r="F291" s="28">
        <v>15.381261899875673</v>
      </c>
      <c r="G291" s="53"/>
      <c r="H291" s="30">
        <v>834</v>
      </c>
      <c r="I291" s="31">
        <f t="shared" si="7"/>
        <v>0</v>
      </c>
    </row>
    <row r="292" spans="1:9" ht="12.75" customHeight="1" x14ac:dyDescent="0.2">
      <c r="A292" s="2" t="s">
        <v>20</v>
      </c>
      <c r="D292" s="14" t="s">
        <v>631</v>
      </c>
      <c r="F292" s="28">
        <v>0</v>
      </c>
      <c r="G292" s="56"/>
      <c r="H292" s="44">
        <v>0</v>
      </c>
      <c r="I292" s="31">
        <f t="shared" si="7"/>
        <v>0</v>
      </c>
    </row>
    <row r="293" spans="1:9" x14ac:dyDescent="0.2">
      <c r="A293" s="27" t="s">
        <v>22</v>
      </c>
      <c r="B293" s="9" t="s">
        <v>633</v>
      </c>
      <c r="C293" s="6" t="s">
        <v>24</v>
      </c>
      <c r="D293" s="10" t="s">
        <v>634</v>
      </c>
      <c r="E293" s="11" t="s">
        <v>129</v>
      </c>
      <c r="F293" s="28">
        <v>6.1525047599502694</v>
      </c>
      <c r="G293" s="53"/>
      <c r="H293" s="30">
        <v>938.4</v>
      </c>
      <c r="I293" s="31">
        <f t="shared" si="7"/>
        <v>0</v>
      </c>
    </row>
    <row r="294" spans="1:9" ht="12.75" customHeight="1" x14ac:dyDescent="0.2">
      <c r="A294" s="27" t="s">
        <v>22</v>
      </c>
      <c r="D294" s="14" t="s">
        <v>635</v>
      </c>
      <c r="F294" s="28">
        <v>0</v>
      </c>
      <c r="G294" s="53"/>
      <c r="H294" s="30">
        <v>0</v>
      </c>
      <c r="I294" s="31">
        <f t="shared" si="7"/>
        <v>0</v>
      </c>
    </row>
    <row r="295" spans="1:9" x14ac:dyDescent="0.2">
      <c r="A295" s="13" t="s">
        <v>27</v>
      </c>
      <c r="B295" s="9" t="s">
        <v>637</v>
      </c>
      <c r="C295" s="6" t="s">
        <v>24</v>
      </c>
      <c r="D295" s="10" t="s">
        <v>638</v>
      </c>
      <c r="E295" s="11" t="s">
        <v>129</v>
      </c>
      <c r="F295" s="28">
        <v>6.1525047599502694</v>
      </c>
      <c r="G295" s="53"/>
      <c r="H295" s="30">
        <v>418.8</v>
      </c>
      <c r="I295" s="31">
        <f t="shared" si="7"/>
        <v>0</v>
      </c>
    </row>
    <row r="296" spans="1:9" ht="12.75" customHeight="1" x14ac:dyDescent="0.2">
      <c r="A296" s="27" t="s">
        <v>22</v>
      </c>
      <c r="D296" s="14" t="s">
        <v>639</v>
      </c>
      <c r="F296" s="28">
        <v>0</v>
      </c>
      <c r="G296" s="53"/>
      <c r="H296" s="30">
        <v>0</v>
      </c>
      <c r="I296" s="31">
        <f t="shared" si="7"/>
        <v>0</v>
      </c>
    </row>
    <row r="297" spans="1:9" ht="25.5" x14ac:dyDescent="0.2">
      <c r="A297" s="27" t="s">
        <v>22</v>
      </c>
      <c r="B297" s="9" t="s">
        <v>641</v>
      </c>
      <c r="C297" s="6" t="s">
        <v>24</v>
      </c>
      <c r="D297" s="10" t="s">
        <v>642</v>
      </c>
      <c r="E297" s="11" t="s">
        <v>26</v>
      </c>
      <c r="F297" s="28">
        <v>2.081777219907516</v>
      </c>
      <c r="G297" s="53"/>
      <c r="H297" s="30">
        <v>8256</v>
      </c>
      <c r="I297" s="31">
        <f t="shared" si="7"/>
        <v>0</v>
      </c>
    </row>
    <row r="298" spans="1:9" ht="12.75" customHeight="1" x14ac:dyDescent="0.2">
      <c r="A298" s="45" t="s">
        <v>22</v>
      </c>
      <c r="B298" s="35" t="s">
        <v>16</v>
      </c>
      <c r="C298" s="36"/>
      <c r="D298" s="37" t="s">
        <v>644</v>
      </c>
      <c r="E298" s="36"/>
      <c r="F298" s="46">
        <v>0</v>
      </c>
      <c r="G298" s="57"/>
      <c r="H298" s="47">
        <v>0</v>
      </c>
      <c r="I298" s="26">
        <f>SUM(I299:I471)</f>
        <v>0</v>
      </c>
    </row>
    <row r="299" spans="1:9" x14ac:dyDescent="0.2">
      <c r="A299" s="13" t="s">
        <v>27</v>
      </c>
      <c r="B299" s="9" t="s">
        <v>645</v>
      </c>
      <c r="C299" s="6" t="s">
        <v>24</v>
      </c>
      <c r="D299" s="10" t="s">
        <v>646</v>
      </c>
      <c r="E299" s="11" t="s">
        <v>26</v>
      </c>
      <c r="F299" s="28">
        <v>31.373262328183692</v>
      </c>
      <c r="G299" s="53"/>
      <c r="H299" s="30">
        <v>2796</v>
      </c>
      <c r="I299" s="31">
        <f t="shared" ref="I299:I365" si="8">F299*G299</f>
        <v>0</v>
      </c>
    </row>
    <row r="300" spans="1:9" x14ac:dyDescent="0.2">
      <c r="A300" s="27" t="s">
        <v>22</v>
      </c>
      <c r="B300" s="9" t="s">
        <v>645</v>
      </c>
      <c r="C300" s="6" t="s">
        <v>10</v>
      </c>
      <c r="D300" s="10" t="s">
        <v>646</v>
      </c>
      <c r="E300" s="11" t="s">
        <v>26</v>
      </c>
      <c r="F300" s="28">
        <v>73.830057119403236</v>
      </c>
      <c r="G300" s="53"/>
      <c r="H300" s="30">
        <v>2796</v>
      </c>
      <c r="I300" s="31">
        <f t="shared" si="8"/>
        <v>0</v>
      </c>
    </row>
    <row r="301" spans="1:9" ht="12.75" customHeight="1" x14ac:dyDescent="0.2">
      <c r="A301" s="27" t="s">
        <v>22</v>
      </c>
      <c r="D301" s="14" t="s">
        <v>648</v>
      </c>
      <c r="F301" s="28">
        <v>0</v>
      </c>
      <c r="G301" s="53"/>
      <c r="H301" s="30">
        <v>0</v>
      </c>
      <c r="I301" s="31">
        <f t="shared" si="8"/>
        <v>0</v>
      </c>
    </row>
    <row r="302" spans="1:9" x14ac:dyDescent="0.2">
      <c r="A302" s="13" t="s">
        <v>27</v>
      </c>
      <c r="B302" s="9" t="s">
        <v>650</v>
      </c>
      <c r="C302" s="6" t="s">
        <v>24</v>
      </c>
      <c r="D302" s="10" t="s">
        <v>651</v>
      </c>
      <c r="E302" s="11" t="s">
        <v>26</v>
      </c>
      <c r="F302" s="28">
        <v>185.49801851250061</v>
      </c>
      <c r="G302" s="53"/>
      <c r="H302" s="30">
        <v>2796</v>
      </c>
      <c r="I302" s="31">
        <f t="shared" si="8"/>
        <v>0</v>
      </c>
    </row>
    <row r="303" spans="1:9" x14ac:dyDescent="0.2">
      <c r="A303" s="27" t="s">
        <v>22</v>
      </c>
      <c r="B303" s="9" t="s">
        <v>652</v>
      </c>
      <c r="C303" s="6" t="s">
        <v>24</v>
      </c>
      <c r="D303" s="10" t="s">
        <v>653</v>
      </c>
      <c r="E303" s="11" t="s">
        <v>129</v>
      </c>
      <c r="F303" s="28">
        <v>17.534638565858266</v>
      </c>
      <c r="G303" s="53"/>
      <c r="H303" s="30">
        <v>416.4</v>
      </c>
      <c r="I303" s="31">
        <f t="shared" si="8"/>
        <v>0</v>
      </c>
    </row>
    <row r="304" spans="1:9" x14ac:dyDescent="0.2">
      <c r="A304" s="13" t="s">
        <v>27</v>
      </c>
      <c r="B304" s="9" t="s">
        <v>652</v>
      </c>
      <c r="C304" s="6" t="s">
        <v>10</v>
      </c>
      <c r="D304" s="10" t="s">
        <v>653</v>
      </c>
      <c r="E304" s="11" t="s">
        <v>129</v>
      </c>
      <c r="F304" s="28">
        <v>36.915028559701618</v>
      </c>
      <c r="G304" s="53"/>
      <c r="H304" s="30">
        <v>416.4</v>
      </c>
      <c r="I304" s="31">
        <f t="shared" si="8"/>
        <v>0</v>
      </c>
    </row>
    <row r="305" spans="1:9" ht="12.75" customHeight="1" x14ac:dyDescent="0.2">
      <c r="A305" s="27" t="s">
        <v>22</v>
      </c>
      <c r="D305" s="14" t="s">
        <v>648</v>
      </c>
      <c r="F305" s="28">
        <v>0</v>
      </c>
      <c r="G305" s="53"/>
      <c r="H305" s="30">
        <v>0</v>
      </c>
      <c r="I305" s="31">
        <f t="shared" si="8"/>
        <v>0</v>
      </c>
    </row>
    <row r="306" spans="1:9" x14ac:dyDescent="0.2">
      <c r="A306" s="13" t="s">
        <v>27</v>
      </c>
      <c r="B306" s="9" t="s">
        <v>654</v>
      </c>
      <c r="C306" s="6" t="s">
        <v>24</v>
      </c>
      <c r="D306" s="10" t="s">
        <v>655</v>
      </c>
      <c r="E306" s="11" t="s">
        <v>129</v>
      </c>
      <c r="F306" s="28">
        <v>3.3223525703731456</v>
      </c>
      <c r="G306" s="53"/>
      <c r="H306" s="30">
        <v>416.4</v>
      </c>
      <c r="I306" s="31">
        <f t="shared" si="8"/>
        <v>0</v>
      </c>
    </row>
    <row r="307" spans="1:9" x14ac:dyDescent="0.2">
      <c r="A307" s="27" t="s">
        <v>22</v>
      </c>
      <c r="B307" s="9" t="s">
        <v>656</v>
      </c>
      <c r="C307" s="6" t="s">
        <v>24</v>
      </c>
      <c r="D307" s="10" t="s">
        <v>657</v>
      </c>
      <c r="E307" s="11" t="s">
        <v>26</v>
      </c>
      <c r="F307" s="28">
        <v>37.714854178495152</v>
      </c>
      <c r="G307" s="53"/>
      <c r="H307" s="30">
        <v>1082.3999999999999</v>
      </c>
      <c r="I307" s="31">
        <f t="shared" si="8"/>
        <v>0</v>
      </c>
    </row>
    <row r="308" spans="1:9" ht="12.75" customHeight="1" x14ac:dyDescent="0.2">
      <c r="A308" s="13" t="s">
        <v>27</v>
      </c>
      <c r="D308" s="14" t="s">
        <v>658</v>
      </c>
      <c r="F308" s="28">
        <v>0</v>
      </c>
      <c r="G308" s="53"/>
      <c r="H308" s="30">
        <v>0</v>
      </c>
      <c r="I308" s="31">
        <f t="shared" si="8"/>
        <v>0</v>
      </c>
    </row>
    <row r="309" spans="1:9" x14ac:dyDescent="0.2">
      <c r="A309" s="27" t="s">
        <v>22</v>
      </c>
      <c r="B309" s="9" t="s">
        <v>656</v>
      </c>
      <c r="C309" s="6" t="s">
        <v>10</v>
      </c>
      <c r="D309" s="10" t="s">
        <v>657</v>
      </c>
      <c r="E309" s="11" t="s">
        <v>26</v>
      </c>
      <c r="F309" s="28">
        <v>154.58168209375052</v>
      </c>
      <c r="G309" s="53"/>
      <c r="H309" s="30">
        <v>1082.3999999999999</v>
      </c>
      <c r="I309" s="31">
        <f t="shared" si="8"/>
        <v>0</v>
      </c>
    </row>
    <row r="310" spans="1:9" ht="12.75" customHeight="1" x14ac:dyDescent="0.2">
      <c r="A310" s="13" t="s">
        <v>27</v>
      </c>
      <c r="D310" s="14" t="s">
        <v>660</v>
      </c>
      <c r="F310" s="28">
        <v>0</v>
      </c>
      <c r="G310" s="53"/>
      <c r="H310" s="30">
        <v>0</v>
      </c>
      <c r="I310" s="31">
        <f t="shared" si="8"/>
        <v>0</v>
      </c>
    </row>
    <row r="311" spans="1:9" x14ac:dyDescent="0.2">
      <c r="A311" s="27" t="s">
        <v>22</v>
      </c>
      <c r="B311" s="9" t="s">
        <v>656</v>
      </c>
      <c r="C311" s="6" t="s">
        <v>7</v>
      </c>
      <c r="D311" s="10" t="s">
        <v>657</v>
      </c>
      <c r="E311" s="11" t="s">
        <v>26</v>
      </c>
      <c r="F311" s="28">
        <v>63.528412814079125</v>
      </c>
      <c r="G311" s="53"/>
      <c r="H311" s="30">
        <v>1082.3999999999999</v>
      </c>
      <c r="I311" s="31">
        <f t="shared" si="8"/>
        <v>0</v>
      </c>
    </row>
    <row r="312" spans="1:9" ht="12.75" customHeight="1" x14ac:dyDescent="0.2">
      <c r="A312" s="13" t="s">
        <v>27</v>
      </c>
      <c r="D312" s="14" t="s">
        <v>661</v>
      </c>
      <c r="F312" s="28">
        <v>0</v>
      </c>
      <c r="G312" s="53"/>
      <c r="H312" s="30">
        <v>0</v>
      </c>
      <c r="I312" s="31">
        <f t="shared" si="8"/>
        <v>0</v>
      </c>
    </row>
    <row r="313" spans="1:9" x14ac:dyDescent="0.2">
      <c r="A313" s="27" t="s">
        <v>22</v>
      </c>
      <c r="B313" s="9" t="s">
        <v>656</v>
      </c>
      <c r="C313" s="6" t="s">
        <v>6</v>
      </c>
      <c r="D313" s="10" t="s">
        <v>657</v>
      </c>
      <c r="E313" s="11" t="s">
        <v>26</v>
      </c>
      <c r="F313" s="28">
        <v>415.6712918435054</v>
      </c>
      <c r="G313" s="53"/>
      <c r="H313" s="30">
        <v>1082.3999999999999</v>
      </c>
      <c r="I313" s="31">
        <f t="shared" si="8"/>
        <v>0</v>
      </c>
    </row>
    <row r="314" spans="1:9" ht="12.75" customHeight="1" x14ac:dyDescent="0.2">
      <c r="A314" s="13" t="s">
        <v>27</v>
      </c>
      <c r="D314" s="14" t="s">
        <v>662</v>
      </c>
      <c r="F314" s="28">
        <v>0</v>
      </c>
      <c r="G314" s="53"/>
      <c r="H314" s="30">
        <v>0</v>
      </c>
      <c r="I314" s="31">
        <f t="shared" si="8"/>
        <v>0</v>
      </c>
    </row>
    <row r="315" spans="1:9" x14ac:dyDescent="0.2">
      <c r="A315" s="27" t="s">
        <v>22</v>
      </c>
      <c r="B315" s="9" t="s">
        <v>663</v>
      </c>
      <c r="C315" s="6" t="s">
        <v>24</v>
      </c>
      <c r="D315" s="10" t="s">
        <v>664</v>
      </c>
      <c r="E315" s="11" t="s">
        <v>129</v>
      </c>
      <c r="F315" s="28">
        <v>318.22848018867944</v>
      </c>
      <c r="G315" s="53"/>
      <c r="H315" s="30">
        <v>115.19999999999999</v>
      </c>
      <c r="I315" s="31">
        <f t="shared" si="8"/>
        <v>0</v>
      </c>
    </row>
    <row r="316" spans="1:9" ht="12.75" customHeight="1" x14ac:dyDescent="0.2">
      <c r="A316" s="13" t="s">
        <v>27</v>
      </c>
      <c r="D316" s="14" t="s">
        <v>660</v>
      </c>
      <c r="F316" s="28">
        <v>0</v>
      </c>
      <c r="G316" s="53"/>
      <c r="H316" s="30">
        <v>0</v>
      </c>
      <c r="I316" s="31">
        <f t="shared" si="8"/>
        <v>0</v>
      </c>
    </row>
    <row r="317" spans="1:9" x14ac:dyDescent="0.2">
      <c r="A317" s="27" t="s">
        <v>22</v>
      </c>
      <c r="B317" s="9" t="s">
        <v>665</v>
      </c>
      <c r="C317" s="6" t="s">
        <v>24</v>
      </c>
      <c r="D317" s="10" t="s">
        <v>666</v>
      </c>
      <c r="E317" s="11" t="s">
        <v>129</v>
      </c>
      <c r="F317" s="28">
        <v>402.96560928068959</v>
      </c>
      <c r="G317" s="53"/>
      <c r="H317" s="30">
        <v>163.19999999999999</v>
      </c>
      <c r="I317" s="31">
        <f t="shared" si="8"/>
        <v>0</v>
      </c>
    </row>
    <row r="318" spans="1:9" ht="12.75" customHeight="1" x14ac:dyDescent="0.2">
      <c r="A318" s="13" t="s">
        <v>27</v>
      </c>
      <c r="D318" s="14" t="s">
        <v>660</v>
      </c>
      <c r="F318" s="28">
        <v>0</v>
      </c>
      <c r="G318" s="53"/>
      <c r="H318" s="30">
        <v>0</v>
      </c>
      <c r="I318" s="31">
        <f t="shared" si="8"/>
        <v>0</v>
      </c>
    </row>
    <row r="319" spans="1:9" x14ac:dyDescent="0.2">
      <c r="A319" s="27" t="s">
        <v>22</v>
      </c>
      <c r="B319" s="9" t="s">
        <v>667</v>
      </c>
      <c r="C319" s="6" t="s">
        <v>24</v>
      </c>
      <c r="D319" s="10" t="s">
        <v>668</v>
      </c>
      <c r="E319" s="11" t="s">
        <v>129</v>
      </c>
      <c r="F319" s="28">
        <v>317.83753610982353</v>
      </c>
      <c r="G319" s="53"/>
      <c r="H319" s="30">
        <v>217.2</v>
      </c>
      <c r="I319" s="31">
        <f t="shared" si="8"/>
        <v>0</v>
      </c>
    </row>
    <row r="320" spans="1:9" ht="12.75" customHeight="1" x14ac:dyDescent="0.2">
      <c r="A320" s="13" t="s">
        <v>27</v>
      </c>
      <c r="D320" s="14" t="s">
        <v>660</v>
      </c>
      <c r="F320" s="28">
        <v>0</v>
      </c>
      <c r="G320" s="53"/>
      <c r="H320" s="30">
        <v>0</v>
      </c>
      <c r="I320" s="31">
        <f t="shared" si="8"/>
        <v>0</v>
      </c>
    </row>
    <row r="321" spans="1:9" x14ac:dyDescent="0.2">
      <c r="A321" s="27" t="s">
        <v>22</v>
      </c>
      <c r="B321" s="9" t="s">
        <v>667</v>
      </c>
      <c r="C321" s="6" t="s">
        <v>10</v>
      </c>
      <c r="D321" s="10" t="s">
        <v>668</v>
      </c>
      <c r="E321" s="11" t="s">
        <v>129</v>
      </c>
      <c r="F321" s="28">
        <v>343.05342919602725</v>
      </c>
      <c r="G321" s="53"/>
      <c r="H321" s="30">
        <v>217.2</v>
      </c>
      <c r="I321" s="31">
        <f t="shared" si="8"/>
        <v>0</v>
      </c>
    </row>
    <row r="322" spans="1:9" ht="12.75" customHeight="1" x14ac:dyDescent="0.2">
      <c r="A322" s="13" t="s">
        <v>27</v>
      </c>
      <c r="D322" s="14" t="s">
        <v>662</v>
      </c>
      <c r="F322" s="28">
        <v>0</v>
      </c>
      <c r="G322" s="53"/>
      <c r="H322" s="30">
        <v>0</v>
      </c>
      <c r="I322" s="31">
        <f t="shared" si="8"/>
        <v>0</v>
      </c>
    </row>
    <row r="323" spans="1:9" x14ac:dyDescent="0.2">
      <c r="A323" s="27" t="s">
        <v>22</v>
      </c>
      <c r="B323" s="9" t="s">
        <v>669</v>
      </c>
      <c r="C323" s="6" t="s">
        <v>24</v>
      </c>
      <c r="D323" s="10" t="s">
        <v>670</v>
      </c>
      <c r="E323" s="11" t="s">
        <v>129</v>
      </c>
      <c r="F323" s="28">
        <v>393.38747934872072</v>
      </c>
      <c r="G323" s="53"/>
      <c r="H323" s="30">
        <v>266.39999999999998</v>
      </c>
      <c r="I323" s="31">
        <f t="shared" si="8"/>
        <v>0</v>
      </c>
    </row>
    <row r="324" spans="1:9" ht="12.75" customHeight="1" x14ac:dyDescent="0.2">
      <c r="A324" s="13" t="s">
        <v>27</v>
      </c>
      <c r="D324" s="14" t="s">
        <v>660</v>
      </c>
      <c r="F324" s="28">
        <v>0</v>
      </c>
      <c r="G324" s="53"/>
      <c r="H324" s="30">
        <v>0</v>
      </c>
      <c r="I324" s="31">
        <f t="shared" si="8"/>
        <v>0</v>
      </c>
    </row>
    <row r="325" spans="1:9" x14ac:dyDescent="0.2">
      <c r="A325" s="27" t="s">
        <v>22</v>
      </c>
      <c r="B325" s="9" t="s">
        <v>669</v>
      </c>
      <c r="C325" s="6" t="s">
        <v>10</v>
      </c>
      <c r="D325" s="10" t="s">
        <v>670</v>
      </c>
      <c r="E325" s="11" t="s">
        <v>129</v>
      </c>
      <c r="F325" s="28">
        <v>396.12408790071186</v>
      </c>
      <c r="G325" s="53"/>
      <c r="H325" s="30">
        <v>266.39999999999998</v>
      </c>
      <c r="I325" s="31">
        <f t="shared" si="8"/>
        <v>0</v>
      </c>
    </row>
    <row r="326" spans="1:9" ht="12.75" customHeight="1" x14ac:dyDescent="0.2">
      <c r="A326" s="13" t="s">
        <v>27</v>
      </c>
      <c r="D326" s="14" t="s">
        <v>662</v>
      </c>
      <c r="F326" s="28">
        <v>0</v>
      </c>
      <c r="G326" s="53"/>
      <c r="H326" s="30">
        <v>0</v>
      </c>
      <c r="I326" s="31">
        <f t="shared" si="8"/>
        <v>0</v>
      </c>
    </row>
    <row r="327" spans="1:9" x14ac:dyDescent="0.2">
      <c r="A327" s="27" t="s">
        <v>22</v>
      </c>
      <c r="B327" s="9" t="s">
        <v>671</v>
      </c>
      <c r="C327" s="6" t="s">
        <v>24</v>
      </c>
      <c r="D327" s="10" t="s">
        <v>672</v>
      </c>
      <c r="E327" s="11" t="s">
        <v>26</v>
      </c>
      <c r="F327" s="28">
        <v>85.027615782512726</v>
      </c>
      <c r="G327" s="53"/>
      <c r="H327" s="30">
        <v>1224</v>
      </c>
      <c r="I327" s="31">
        <f t="shared" si="8"/>
        <v>0</v>
      </c>
    </row>
    <row r="328" spans="1:9" ht="51" customHeight="1" x14ac:dyDescent="0.2">
      <c r="A328" s="13" t="s">
        <v>27</v>
      </c>
      <c r="D328" s="14" t="s">
        <v>673</v>
      </c>
      <c r="F328" s="28">
        <v>0</v>
      </c>
      <c r="G328" s="53"/>
      <c r="H328" s="30">
        <v>0</v>
      </c>
      <c r="I328" s="31">
        <f t="shared" si="8"/>
        <v>0</v>
      </c>
    </row>
    <row r="329" spans="1:9" x14ac:dyDescent="0.2">
      <c r="A329" s="27" t="s">
        <v>22</v>
      </c>
      <c r="B329" s="9" t="s">
        <v>671</v>
      </c>
      <c r="C329" s="6" t="s">
        <v>10</v>
      </c>
      <c r="D329" s="10" t="s">
        <v>672</v>
      </c>
      <c r="E329" s="11" t="s">
        <v>26</v>
      </c>
      <c r="F329" s="28">
        <v>83.368824816014595</v>
      </c>
      <c r="G329" s="53"/>
      <c r="H329" s="30">
        <v>1224</v>
      </c>
      <c r="I329" s="31">
        <f t="shared" si="8"/>
        <v>0</v>
      </c>
    </row>
    <row r="330" spans="1:9" ht="51" customHeight="1" x14ac:dyDescent="0.2">
      <c r="A330" s="13" t="s">
        <v>27</v>
      </c>
      <c r="D330" s="14" t="s">
        <v>675</v>
      </c>
      <c r="F330" s="28">
        <v>0</v>
      </c>
      <c r="G330" s="53"/>
      <c r="H330" s="30">
        <v>0</v>
      </c>
      <c r="I330" s="31">
        <f t="shared" si="8"/>
        <v>0</v>
      </c>
    </row>
    <row r="331" spans="1:9" ht="25.5" x14ac:dyDescent="0.2">
      <c r="A331" s="27" t="s">
        <v>22</v>
      </c>
      <c r="B331" s="9" t="s">
        <v>676</v>
      </c>
      <c r="C331" s="6" t="s">
        <v>24</v>
      </c>
      <c r="D331" s="10" t="s">
        <v>677</v>
      </c>
      <c r="E331" s="11" t="s">
        <v>129</v>
      </c>
      <c r="F331" s="28">
        <v>42.612904595289997</v>
      </c>
      <c r="G331" s="53"/>
      <c r="H331" s="30">
        <v>62.4</v>
      </c>
      <c r="I331" s="31">
        <f t="shared" si="8"/>
        <v>0</v>
      </c>
    </row>
    <row r="332" spans="1:9" ht="38.25" customHeight="1" x14ac:dyDescent="0.2">
      <c r="A332" s="27" t="s">
        <v>22</v>
      </c>
      <c r="D332" s="14" t="s">
        <v>678</v>
      </c>
      <c r="F332" s="28">
        <v>0</v>
      </c>
      <c r="G332" s="53"/>
      <c r="H332" s="30">
        <v>0</v>
      </c>
      <c r="I332" s="31">
        <f t="shared" si="8"/>
        <v>0</v>
      </c>
    </row>
    <row r="333" spans="1:9" ht="25.5" x14ac:dyDescent="0.2">
      <c r="A333" s="27" t="s">
        <v>22</v>
      </c>
      <c r="B333" s="9" t="s">
        <v>679</v>
      </c>
      <c r="C333" s="6" t="s">
        <v>24</v>
      </c>
      <c r="D333" s="10" t="s">
        <v>680</v>
      </c>
      <c r="E333" s="11" t="s">
        <v>129</v>
      </c>
      <c r="F333" s="28">
        <v>94.022050964837106</v>
      </c>
      <c r="G333" s="53"/>
      <c r="H333" s="30">
        <v>121.19999999999999</v>
      </c>
      <c r="I333" s="31">
        <f t="shared" si="8"/>
        <v>0</v>
      </c>
    </row>
    <row r="334" spans="1:9" ht="38.25" customHeight="1" x14ac:dyDescent="0.2">
      <c r="A334" s="13" t="s">
        <v>27</v>
      </c>
      <c r="D334" s="14" t="s">
        <v>678</v>
      </c>
      <c r="F334" s="28">
        <v>0</v>
      </c>
      <c r="G334" s="53"/>
      <c r="H334" s="30">
        <v>0</v>
      </c>
      <c r="I334" s="31">
        <f t="shared" si="8"/>
        <v>0</v>
      </c>
    </row>
    <row r="335" spans="1:9" ht="25.5" x14ac:dyDescent="0.2">
      <c r="A335" s="27" t="s">
        <v>22</v>
      </c>
      <c r="B335" s="9" t="s">
        <v>681</v>
      </c>
      <c r="C335" s="6" t="s">
        <v>24</v>
      </c>
      <c r="D335" s="10" t="s">
        <v>682</v>
      </c>
      <c r="E335" s="11" t="s">
        <v>129</v>
      </c>
      <c r="F335" s="28">
        <v>62.755548551492744</v>
      </c>
      <c r="G335" s="53"/>
      <c r="H335" s="30">
        <v>186</v>
      </c>
      <c r="I335" s="31">
        <f t="shared" si="8"/>
        <v>0</v>
      </c>
    </row>
    <row r="336" spans="1:9" ht="38.25" customHeight="1" x14ac:dyDescent="0.2">
      <c r="A336" s="13" t="s">
        <v>27</v>
      </c>
      <c r="D336" s="14" t="s">
        <v>678</v>
      </c>
      <c r="F336" s="28">
        <v>0</v>
      </c>
      <c r="G336" s="53"/>
      <c r="H336" s="30">
        <v>0</v>
      </c>
      <c r="I336" s="31">
        <f t="shared" si="8"/>
        <v>0</v>
      </c>
    </row>
    <row r="337" spans="1:9" ht="25.5" x14ac:dyDescent="0.2">
      <c r="A337" s="27" t="s">
        <v>22</v>
      </c>
      <c r="B337" s="9" t="s">
        <v>683</v>
      </c>
      <c r="C337" s="6" t="s">
        <v>24</v>
      </c>
      <c r="D337" s="10" t="s">
        <v>684</v>
      </c>
      <c r="E337" s="11" t="s">
        <v>26</v>
      </c>
      <c r="F337" s="28">
        <v>7.6906309499378365</v>
      </c>
      <c r="G337" s="53"/>
      <c r="H337" s="30">
        <v>3384</v>
      </c>
      <c r="I337" s="31">
        <f t="shared" si="8"/>
        <v>0</v>
      </c>
    </row>
    <row r="338" spans="1:9" x14ac:dyDescent="0.2">
      <c r="A338" s="13" t="s">
        <v>27</v>
      </c>
      <c r="B338" s="9" t="s">
        <v>685</v>
      </c>
      <c r="C338" s="6" t="s">
        <v>24</v>
      </c>
      <c r="D338" s="10" t="s">
        <v>686</v>
      </c>
      <c r="E338" s="11" t="s">
        <v>26</v>
      </c>
      <c r="F338" s="28">
        <v>35.380439136456374</v>
      </c>
      <c r="G338" s="53"/>
      <c r="H338" s="30">
        <v>1082.3999999999999</v>
      </c>
      <c r="I338" s="31">
        <f t="shared" si="8"/>
        <v>0</v>
      </c>
    </row>
    <row r="339" spans="1:9" ht="25.5" x14ac:dyDescent="0.2">
      <c r="A339" s="27" t="s">
        <v>22</v>
      </c>
      <c r="B339" s="9" t="s">
        <v>688</v>
      </c>
      <c r="C339" s="6" t="s">
        <v>24</v>
      </c>
      <c r="D339" s="10" t="s">
        <v>689</v>
      </c>
      <c r="E339" s="11" t="s">
        <v>26</v>
      </c>
      <c r="F339" s="28">
        <v>38.947803856016201</v>
      </c>
      <c r="G339" s="53"/>
      <c r="H339" s="30">
        <v>2340</v>
      </c>
      <c r="I339" s="31">
        <f t="shared" si="8"/>
        <v>0</v>
      </c>
    </row>
    <row r="340" spans="1:9" ht="12.75" customHeight="1" x14ac:dyDescent="0.2">
      <c r="A340" s="13" t="s">
        <v>27</v>
      </c>
      <c r="D340" s="14" t="s">
        <v>690</v>
      </c>
      <c r="F340" s="28">
        <v>0</v>
      </c>
      <c r="G340" s="53"/>
      <c r="H340" s="30">
        <v>0</v>
      </c>
      <c r="I340" s="31">
        <f t="shared" si="8"/>
        <v>0</v>
      </c>
    </row>
    <row r="341" spans="1:9" ht="25.5" x14ac:dyDescent="0.2">
      <c r="A341" s="27" t="s">
        <v>22</v>
      </c>
      <c r="B341" s="9" t="s">
        <v>688</v>
      </c>
      <c r="C341" s="6" t="s">
        <v>10</v>
      </c>
      <c r="D341" s="10" t="s">
        <v>689</v>
      </c>
      <c r="E341" s="11" t="s">
        <v>26</v>
      </c>
      <c r="F341" s="28">
        <v>51.164806320262187</v>
      </c>
      <c r="G341" s="53"/>
      <c r="H341" s="30">
        <v>2340</v>
      </c>
      <c r="I341" s="31">
        <f t="shared" si="8"/>
        <v>0</v>
      </c>
    </row>
    <row r="342" spans="1:9" ht="12.75" customHeight="1" x14ac:dyDescent="0.2">
      <c r="A342" s="13" t="s">
        <v>27</v>
      </c>
      <c r="D342" s="14" t="s">
        <v>692</v>
      </c>
      <c r="F342" s="28">
        <v>0</v>
      </c>
      <c r="G342" s="53"/>
      <c r="H342" s="30">
        <v>0</v>
      </c>
      <c r="I342" s="31">
        <f t="shared" si="8"/>
        <v>0</v>
      </c>
    </row>
    <row r="343" spans="1:9" ht="25.5" x14ac:dyDescent="0.2">
      <c r="A343" s="27" t="s">
        <v>22</v>
      </c>
      <c r="B343" s="9" t="s">
        <v>693</v>
      </c>
      <c r="C343" s="6" t="s">
        <v>24</v>
      </c>
      <c r="D343" s="10" t="s">
        <v>694</v>
      </c>
      <c r="E343" s="11" t="s">
        <v>26</v>
      </c>
      <c r="F343" s="28">
        <v>46.143785699627017</v>
      </c>
      <c r="G343" s="53"/>
      <c r="H343" s="30">
        <v>2520</v>
      </c>
      <c r="I343" s="31">
        <f t="shared" si="8"/>
        <v>0</v>
      </c>
    </row>
    <row r="344" spans="1:9" ht="153" customHeight="1" x14ac:dyDescent="0.2">
      <c r="A344" s="13" t="s">
        <v>27</v>
      </c>
      <c r="D344" s="14" t="s">
        <v>695</v>
      </c>
      <c r="F344" s="28">
        <v>0</v>
      </c>
      <c r="G344" s="53"/>
      <c r="H344" s="30">
        <v>0</v>
      </c>
      <c r="I344" s="31">
        <f t="shared" si="8"/>
        <v>0</v>
      </c>
    </row>
    <row r="345" spans="1:9" ht="25.5" x14ac:dyDescent="0.2">
      <c r="A345" s="27" t="s">
        <v>22</v>
      </c>
      <c r="B345" s="9" t="s">
        <v>697</v>
      </c>
      <c r="C345" s="6" t="s">
        <v>24</v>
      </c>
      <c r="D345" s="10" t="s">
        <v>698</v>
      </c>
      <c r="E345" s="11" t="s">
        <v>26</v>
      </c>
      <c r="F345" s="28">
        <v>1979.1543992078496</v>
      </c>
      <c r="G345" s="53"/>
      <c r="H345" s="30">
        <v>3024</v>
      </c>
      <c r="I345" s="31">
        <f t="shared" si="8"/>
        <v>0</v>
      </c>
    </row>
    <row r="346" spans="1:9" ht="153" customHeight="1" x14ac:dyDescent="0.2">
      <c r="A346" s="27" t="s">
        <v>22</v>
      </c>
      <c r="D346" s="14" t="s">
        <v>699</v>
      </c>
      <c r="F346" s="28">
        <v>0</v>
      </c>
      <c r="G346" s="53"/>
      <c r="H346" s="30">
        <v>0</v>
      </c>
      <c r="I346" s="31">
        <f t="shared" si="8"/>
        <v>0</v>
      </c>
    </row>
    <row r="347" spans="1:9" ht="25.5" x14ac:dyDescent="0.2">
      <c r="A347" s="27" t="s">
        <v>22</v>
      </c>
      <c r="B347" s="9" t="s">
        <v>701</v>
      </c>
      <c r="C347" s="6" t="s">
        <v>24</v>
      </c>
      <c r="D347" s="10" t="s">
        <v>702</v>
      </c>
      <c r="E347" s="11" t="s">
        <v>26</v>
      </c>
      <c r="F347" s="28">
        <v>205.48998144861747</v>
      </c>
      <c r="G347" s="53"/>
      <c r="H347" s="30">
        <v>2808</v>
      </c>
      <c r="I347" s="31">
        <f t="shared" si="8"/>
        <v>0</v>
      </c>
    </row>
    <row r="348" spans="1:9" ht="153" customHeight="1" x14ac:dyDescent="0.2">
      <c r="A348" s="27" t="s">
        <v>22</v>
      </c>
      <c r="D348" s="14" t="s">
        <v>703</v>
      </c>
      <c r="F348" s="28">
        <v>0</v>
      </c>
      <c r="G348" s="53"/>
      <c r="H348" s="30">
        <v>0</v>
      </c>
      <c r="I348" s="31">
        <f t="shared" si="8"/>
        <v>0</v>
      </c>
    </row>
    <row r="349" spans="1:9" ht="25.5" x14ac:dyDescent="0.2">
      <c r="A349" s="13" t="s">
        <v>27</v>
      </c>
      <c r="B349" s="9" t="s">
        <v>704</v>
      </c>
      <c r="C349" s="6" t="s">
        <v>24</v>
      </c>
      <c r="D349" s="10" t="s">
        <v>705</v>
      </c>
      <c r="E349" s="11" t="s">
        <v>129</v>
      </c>
      <c r="F349" s="28">
        <v>112.39642267106306</v>
      </c>
      <c r="G349" s="53"/>
      <c r="H349" s="30">
        <v>440.4</v>
      </c>
      <c r="I349" s="31">
        <f t="shared" si="8"/>
        <v>0</v>
      </c>
    </row>
    <row r="350" spans="1:9" ht="150.6" customHeight="1" x14ac:dyDescent="0.2">
      <c r="A350" s="27" t="s">
        <v>22</v>
      </c>
      <c r="D350" s="14" t="s">
        <v>706</v>
      </c>
      <c r="F350" s="28">
        <v>0</v>
      </c>
      <c r="G350" s="53"/>
      <c r="H350" s="30">
        <v>0</v>
      </c>
      <c r="I350" s="31">
        <f t="shared" si="8"/>
        <v>0</v>
      </c>
    </row>
    <row r="351" spans="1:9" ht="25.5" x14ac:dyDescent="0.2">
      <c r="A351" s="13" t="s">
        <v>27</v>
      </c>
      <c r="B351" s="9" t="s">
        <v>707</v>
      </c>
      <c r="C351" s="6" t="s">
        <v>24</v>
      </c>
      <c r="D351" s="10" t="s">
        <v>708</v>
      </c>
      <c r="E351" s="11" t="s">
        <v>129</v>
      </c>
      <c r="F351" s="28">
        <v>7290.7181405410693</v>
      </c>
      <c r="G351" s="53"/>
      <c r="H351" s="30">
        <v>566.4</v>
      </c>
      <c r="I351" s="31">
        <f t="shared" si="8"/>
        <v>0</v>
      </c>
    </row>
    <row r="352" spans="1:9" ht="153" x14ac:dyDescent="0.2">
      <c r="A352" s="13"/>
      <c r="B352" s="9"/>
      <c r="C352" s="6"/>
      <c r="D352" s="10" t="s">
        <v>1654</v>
      </c>
      <c r="E352" s="11"/>
      <c r="F352" s="28"/>
      <c r="G352" s="53"/>
      <c r="H352" s="30"/>
      <c r="I352" s="31"/>
    </row>
    <row r="353" spans="1:9" ht="25.5" x14ac:dyDescent="0.2">
      <c r="A353" s="27" t="s">
        <v>22</v>
      </c>
      <c r="B353" s="9" t="s">
        <v>709</v>
      </c>
      <c r="C353" s="6" t="s">
        <v>24</v>
      </c>
      <c r="D353" s="10" t="s">
        <v>710</v>
      </c>
      <c r="E353" s="11" t="s">
        <v>129</v>
      </c>
      <c r="F353" s="28">
        <v>3076.2523799751348</v>
      </c>
      <c r="G353" s="53"/>
      <c r="H353" s="30">
        <v>550.79999999999995</v>
      </c>
      <c r="I353" s="31">
        <f t="shared" si="8"/>
        <v>0</v>
      </c>
    </row>
    <row r="354" spans="1:9" ht="150.6" customHeight="1" x14ac:dyDescent="0.2">
      <c r="A354" s="59"/>
      <c r="B354" s="9"/>
      <c r="C354" s="6"/>
      <c r="D354" s="10" t="s">
        <v>1655</v>
      </c>
      <c r="E354" s="11"/>
      <c r="F354" s="28"/>
      <c r="G354" s="53"/>
      <c r="H354" s="30"/>
      <c r="I354" s="31"/>
    </row>
    <row r="355" spans="1:9" ht="25.5" x14ac:dyDescent="0.2">
      <c r="A355" s="13" t="s">
        <v>27</v>
      </c>
      <c r="B355" s="9" t="s">
        <v>711</v>
      </c>
      <c r="C355" s="6" t="s">
        <v>24</v>
      </c>
      <c r="D355" s="10" t="s">
        <v>712</v>
      </c>
      <c r="E355" s="11" t="s">
        <v>129</v>
      </c>
      <c r="F355" s="28">
        <v>734.97486824903842</v>
      </c>
      <c r="G355" s="53"/>
      <c r="H355" s="30">
        <v>708</v>
      </c>
      <c r="I355" s="31">
        <f t="shared" si="8"/>
        <v>0</v>
      </c>
    </row>
    <row r="356" spans="1:9" ht="150.6" customHeight="1" x14ac:dyDescent="0.2">
      <c r="A356" s="13"/>
      <c r="B356" s="9"/>
      <c r="C356" s="6"/>
      <c r="D356" s="10" t="s">
        <v>699</v>
      </c>
      <c r="E356" s="11"/>
      <c r="F356" s="28"/>
      <c r="G356" s="53"/>
      <c r="H356" s="30"/>
      <c r="I356" s="31"/>
    </row>
    <row r="357" spans="1:9" x14ac:dyDescent="0.2">
      <c r="A357" s="27" t="s">
        <v>22</v>
      </c>
      <c r="B357" s="9" t="s">
        <v>713</v>
      </c>
      <c r="C357" s="6" t="s">
        <v>24</v>
      </c>
      <c r="D357" s="10" t="s">
        <v>714</v>
      </c>
      <c r="E357" s="11" t="s">
        <v>26</v>
      </c>
      <c r="F357" s="28">
        <v>87.57147366371521</v>
      </c>
      <c r="G357" s="53"/>
      <c r="H357" s="30">
        <v>1105.2</v>
      </c>
      <c r="I357" s="31">
        <f t="shared" si="8"/>
        <v>0</v>
      </c>
    </row>
    <row r="358" spans="1:9" ht="12.75" customHeight="1" x14ac:dyDescent="0.2">
      <c r="A358" s="13" t="s">
        <v>27</v>
      </c>
      <c r="D358" s="14" t="s">
        <v>660</v>
      </c>
      <c r="F358" s="28">
        <v>0</v>
      </c>
      <c r="G358" s="53"/>
      <c r="H358" s="30">
        <v>0</v>
      </c>
      <c r="I358" s="31">
        <f t="shared" si="8"/>
        <v>0</v>
      </c>
    </row>
    <row r="359" spans="1:9" x14ac:dyDescent="0.2">
      <c r="A359" s="27" t="s">
        <v>22</v>
      </c>
      <c r="B359" s="9" t="s">
        <v>716</v>
      </c>
      <c r="C359" s="6" t="s">
        <v>24</v>
      </c>
      <c r="D359" s="10" t="s">
        <v>717</v>
      </c>
      <c r="E359" s="11" t="s">
        <v>129</v>
      </c>
      <c r="F359" s="28">
        <v>87.102340769088187</v>
      </c>
      <c r="G359" s="53"/>
      <c r="H359" s="30">
        <v>64.8</v>
      </c>
      <c r="I359" s="31">
        <f t="shared" si="8"/>
        <v>0</v>
      </c>
    </row>
    <row r="360" spans="1:9" ht="12.75" customHeight="1" x14ac:dyDescent="0.2">
      <c r="A360" s="13" t="s">
        <v>27</v>
      </c>
      <c r="D360" s="14" t="s">
        <v>660</v>
      </c>
      <c r="F360" s="28">
        <v>0</v>
      </c>
      <c r="G360" s="53"/>
      <c r="H360" s="30">
        <v>0</v>
      </c>
      <c r="I360" s="31">
        <f t="shared" si="8"/>
        <v>0</v>
      </c>
    </row>
    <row r="361" spans="1:9" x14ac:dyDescent="0.2">
      <c r="A361" s="27" t="s">
        <v>22</v>
      </c>
      <c r="B361" s="9" t="s">
        <v>719</v>
      </c>
      <c r="C361" s="6" t="s">
        <v>24</v>
      </c>
      <c r="D361" s="10" t="s">
        <v>720</v>
      </c>
      <c r="E361" s="11" t="s">
        <v>129</v>
      </c>
      <c r="F361" s="28">
        <v>737.37769548003973</v>
      </c>
      <c r="G361" s="53"/>
      <c r="H361" s="30">
        <v>115.19999999999999</v>
      </c>
      <c r="I361" s="31">
        <f t="shared" si="8"/>
        <v>0</v>
      </c>
    </row>
    <row r="362" spans="1:9" ht="12.75" customHeight="1" x14ac:dyDescent="0.2">
      <c r="A362" s="13" t="s">
        <v>27</v>
      </c>
      <c r="D362" s="14" t="s">
        <v>660</v>
      </c>
      <c r="F362" s="28">
        <v>0</v>
      </c>
      <c r="G362" s="53"/>
      <c r="H362" s="30">
        <v>0</v>
      </c>
      <c r="I362" s="31">
        <f t="shared" si="8"/>
        <v>0</v>
      </c>
    </row>
    <row r="363" spans="1:9" x14ac:dyDescent="0.2">
      <c r="A363" s="27" t="s">
        <v>22</v>
      </c>
      <c r="B363" s="9" t="s">
        <v>721</v>
      </c>
      <c r="C363" s="6" t="s">
        <v>24</v>
      </c>
      <c r="D363" s="10" t="s">
        <v>722</v>
      </c>
      <c r="E363" s="11" t="s">
        <v>129</v>
      </c>
      <c r="F363" s="28">
        <v>94.266391014122021</v>
      </c>
      <c r="G363" s="53"/>
      <c r="H363" s="30">
        <v>163.19999999999999</v>
      </c>
      <c r="I363" s="31">
        <f t="shared" si="8"/>
        <v>0</v>
      </c>
    </row>
    <row r="364" spans="1:9" ht="12.75" customHeight="1" x14ac:dyDescent="0.2">
      <c r="A364" s="13" t="s">
        <v>27</v>
      </c>
      <c r="D364" s="14" t="s">
        <v>660</v>
      </c>
      <c r="F364" s="28">
        <v>0</v>
      </c>
      <c r="G364" s="53"/>
      <c r="H364" s="30">
        <v>0</v>
      </c>
      <c r="I364" s="31">
        <f t="shared" si="8"/>
        <v>0</v>
      </c>
    </row>
    <row r="365" spans="1:9" x14ac:dyDescent="0.2">
      <c r="A365" s="27" t="s">
        <v>22</v>
      </c>
      <c r="B365" s="9" t="s">
        <v>723</v>
      </c>
      <c r="C365" s="6" t="s">
        <v>24</v>
      </c>
      <c r="D365" s="10" t="s">
        <v>724</v>
      </c>
      <c r="E365" s="11" t="s">
        <v>26</v>
      </c>
      <c r="F365" s="28">
        <v>676.77552359452955</v>
      </c>
      <c r="G365" s="53"/>
      <c r="H365" s="30">
        <v>1224</v>
      </c>
      <c r="I365" s="31">
        <f t="shared" si="8"/>
        <v>0</v>
      </c>
    </row>
    <row r="366" spans="1:9" ht="38.25" customHeight="1" x14ac:dyDescent="0.2">
      <c r="A366" s="13" t="s">
        <v>27</v>
      </c>
      <c r="D366" s="14" t="s">
        <v>725</v>
      </c>
      <c r="F366" s="28">
        <v>0</v>
      </c>
      <c r="G366" s="53"/>
      <c r="H366" s="30">
        <v>0</v>
      </c>
      <c r="I366" s="31">
        <f t="shared" ref="I366:I429" si="9">F366*G366</f>
        <v>0</v>
      </c>
    </row>
    <row r="367" spans="1:9" ht="25.5" x14ac:dyDescent="0.2">
      <c r="A367" s="27" t="s">
        <v>22</v>
      </c>
      <c r="B367" s="9" t="s">
        <v>726</v>
      </c>
      <c r="C367" s="6" t="s">
        <v>24</v>
      </c>
      <c r="D367" s="10" t="s">
        <v>727</v>
      </c>
      <c r="E367" s="11" t="s">
        <v>129</v>
      </c>
      <c r="F367" s="28">
        <v>344.12852541288095</v>
      </c>
      <c r="G367" s="53"/>
      <c r="H367" s="30">
        <v>62.4</v>
      </c>
      <c r="I367" s="31">
        <f t="shared" si="9"/>
        <v>0</v>
      </c>
    </row>
    <row r="368" spans="1:9" ht="38.25" customHeight="1" x14ac:dyDescent="0.2">
      <c r="A368" s="27" t="s">
        <v>22</v>
      </c>
      <c r="D368" s="14" t="s">
        <v>678</v>
      </c>
      <c r="F368" s="28">
        <v>0</v>
      </c>
      <c r="G368" s="53"/>
      <c r="H368" s="30">
        <v>0</v>
      </c>
      <c r="I368" s="31">
        <f t="shared" si="9"/>
        <v>0</v>
      </c>
    </row>
    <row r="369" spans="1:9" ht="25.5" x14ac:dyDescent="0.2">
      <c r="A369" s="27" t="s">
        <v>22</v>
      </c>
      <c r="B369" s="9" t="s">
        <v>728</v>
      </c>
      <c r="C369" s="6" t="s">
        <v>24</v>
      </c>
      <c r="D369" s="10" t="s">
        <v>729</v>
      </c>
      <c r="E369" s="11" t="s">
        <v>129</v>
      </c>
      <c r="F369" s="28">
        <v>3266.9800275335933</v>
      </c>
      <c r="G369" s="53"/>
      <c r="H369" s="30">
        <v>121.19999999999999</v>
      </c>
      <c r="I369" s="31">
        <f t="shared" si="9"/>
        <v>0</v>
      </c>
    </row>
    <row r="370" spans="1:9" ht="38.25" customHeight="1" x14ac:dyDescent="0.2">
      <c r="A370" s="27" t="s">
        <v>22</v>
      </c>
      <c r="D370" s="14" t="s">
        <v>678</v>
      </c>
      <c r="F370" s="28">
        <v>0</v>
      </c>
      <c r="G370" s="53"/>
      <c r="H370" s="30">
        <v>0</v>
      </c>
      <c r="I370" s="31">
        <f t="shared" si="9"/>
        <v>0</v>
      </c>
    </row>
    <row r="371" spans="1:9" ht="25.5" x14ac:dyDescent="0.2">
      <c r="A371" s="27" t="s">
        <v>22</v>
      </c>
      <c r="B371" s="9" t="s">
        <v>730</v>
      </c>
      <c r="C371" s="6" t="s">
        <v>24</v>
      </c>
      <c r="D371" s="10" t="s">
        <v>731</v>
      </c>
      <c r="E371" s="11" t="s">
        <v>129</v>
      </c>
      <c r="F371" s="28">
        <v>830.05246822678635</v>
      </c>
      <c r="G371" s="53"/>
      <c r="H371" s="30">
        <v>186</v>
      </c>
      <c r="I371" s="31">
        <f t="shared" si="9"/>
        <v>0</v>
      </c>
    </row>
    <row r="372" spans="1:9" ht="38.25" customHeight="1" x14ac:dyDescent="0.2">
      <c r="A372" s="13" t="s">
        <v>27</v>
      </c>
      <c r="D372" s="14" t="s">
        <v>678</v>
      </c>
      <c r="F372" s="28">
        <v>0</v>
      </c>
      <c r="G372" s="53"/>
      <c r="H372" s="30">
        <v>0</v>
      </c>
      <c r="I372" s="31">
        <f t="shared" si="9"/>
        <v>0</v>
      </c>
    </row>
    <row r="373" spans="1:9" x14ac:dyDescent="0.2">
      <c r="A373" s="27" t="s">
        <v>22</v>
      </c>
      <c r="B373" s="9" t="s">
        <v>732</v>
      </c>
      <c r="C373" s="6" t="s">
        <v>24</v>
      </c>
      <c r="D373" s="10" t="s">
        <v>733</v>
      </c>
      <c r="E373" s="11" t="s">
        <v>129</v>
      </c>
      <c r="F373" s="28">
        <v>53.754810842682332</v>
      </c>
      <c r="G373" s="53"/>
      <c r="H373" s="30">
        <v>12.6</v>
      </c>
      <c r="I373" s="31">
        <f t="shared" si="9"/>
        <v>0</v>
      </c>
    </row>
    <row r="374" spans="1:9" x14ac:dyDescent="0.2">
      <c r="A374" s="27" t="s">
        <v>22</v>
      </c>
      <c r="B374" s="9" t="s">
        <v>735</v>
      </c>
      <c r="C374" s="6" t="s">
        <v>24</v>
      </c>
      <c r="D374" s="10" t="s">
        <v>736</v>
      </c>
      <c r="E374" s="11" t="s">
        <v>129</v>
      </c>
      <c r="F374" s="28">
        <v>147.5813897680915</v>
      </c>
      <c r="G374" s="53"/>
      <c r="H374" s="30">
        <v>15.36</v>
      </c>
      <c r="I374" s="31">
        <f t="shared" si="9"/>
        <v>0</v>
      </c>
    </row>
    <row r="375" spans="1:9" x14ac:dyDescent="0.2">
      <c r="A375" s="27" t="s">
        <v>22</v>
      </c>
      <c r="B375" s="9" t="s">
        <v>737</v>
      </c>
      <c r="C375" s="6" t="s">
        <v>24</v>
      </c>
      <c r="D375" s="10" t="s">
        <v>738</v>
      </c>
      <c r="E375" s="11" t="s">
        <v>129</v>
      </c>
      <c r="F375" s="28">
        <v>5131.1410349833141</v>
      </c>
      <c r="G375" s="53"/>
      <c r="H375" s="30">
        <v>18.239999999999998</v>
      </c>
      <c r="I375" s="31">
        <f t="shared" si="9"/>
        <v>0</v>
      </c>
    </row>
    <row r="376" spans="1:9" x14ac:dyDescent="0.2">
      <c r="A376" s="27" t="s">
        <v>22</v>
      </c>
      <c r="B376" s="9" t="s">
        <v>739</v>
      </c>
      <c r="C376" s="6" t="s">
        <v>24</v>
      </c>
      <c r="D376" s="10" t="s">
        <v>740</v>
      </c>
      <c r="E376" s="11" t="s">
        <v>129</v>
      </c>
      <c r="F376" s="28">
        <v>15295.687085235973</v>
      </c>
      <c r="G376" s="53"/>
      <c r="H376" s="30">
        <v>25.2</v>
      </c>
      <c r="I376" s="31">
        <f t="shared" si="9"/>
        <v>0</v>
      </c>
    </row>
    <row r="377" spans="1:9" x14ac:dyDescent="0.2">
      <c r="A377" s="27" t="s">
        <v>22</v>
      </c>
      <c r="B377" s="9" t="s">
        <v>741</v>
      </c>
      <c r="C377" s="6" t="s">
        <v>24</v>
      </c>
      <c r="D377" s="10" t="s">
        <v>742</v>
      </c>
      <c r="E377" s="11" t="s">
        <v>129</v>
      </c>
      <c r="F377" s="28">
        <v>4881.9141847126957</v>
      </c>
      <c r="G377" s="53"/>
      <c r="H377" s="30">
        <v>37.199999999999996</v>
      </c>
      <c r="I377" s="31">
        <f t="shared" si="9"/>
        <v>0</v>
      </c>
    </row>
    <row r="378" spans="1:9" ht="25.5" customHeight="1" x14ac:dyDescent="0.2">
      <c r="A378" s="27" t="s">
        <v>22</v>
      </c>
      <c r="D378" s="14" t="s">
        <v>743</v>
      </c>
      <c r="F378" s="28">
        <v>0</v>
      </c>
      <c r="G378" s="53"/>
      <c r="H378" s="30">
        <v>0</v>
      </c>
      <c r="I378" s="31">
        <f t="shared" si="9"/>
        <v>0</v>
      </c>
    </row>
    <row r="379" spans="1:9" x14ac:dyDescent="0.2">
      <c r="A379" s="27" t="s">
        <v>22</v>
      </c>
      <c r="B379" s="9" t="s">
        <v>745</v>
      </c>
      <c r="C379" s="6" t="s">
        <v>24</v>
      </c>
      <c r="D379" s="10" t="s">
        <v>746</v>
      </c>
      <c r="E379" s="11" t="s">
        <v>129</v>
      </c>
      <c r="F379" s="28">
        <v>5375.4810842682336</v>
      </c>
      <c r="G379" s="53"/>
      <c r="H379" s="30">
        <v>12.6</v>
      </c>
      <c r="I379" s="31">
        <f t="shared" si="9"/>
        <v>0</v>
      </c>
    </row>
    <row r="380" spans="1:9" x14ac:dyDescent="0.2">
      <c r="A380" s="27" t="s">
        <v>22</v>
      </c>
      <c r="B380" s="9" t="s">
        <v>747</v>
      </c>
      <c r="C380" s="6" t="s">
        <v>24</v>
      </c>
      <c r="D380" s="10" t="s">
        <v>748</v>
      </c>
      <c r="E380" s="11" t="s">
        <v>129</v>
      </c>
      <c r="F380" s="28">
        <v>67044.954803387693</v>
      </c>
      <c r="G380" s="53"/>
      <c r="H380" s="30">
        <v>16.68</v>
      </c>
      <c r="I380" s="31">
        <f t="shared" si="9"/>
        <v>0</v>
      </c>
    </row>
    <row r="381" spans="1:9" x14ac:dyDescent="0.2">
      <c r="A381" s="27" t="s">
        <v>22</v>
      </c>
      <c r="B381" s="9" t="s">
        <v>749</v>
      </c>
      <c r="C381" s="6" t="s">
        <v>24</v>
      </c>
      <c r="D381" s="10" t="s">
        <v>750</v>
      </c>
      <c r="E381" s="11" t="s">
        <v>129</v>
      </c>
      <c r="F381" s="28">
        <v>2433.3156325603313</v>
      </c>
      <c r="G381" s="53"/>
      <c r="H381" s="30">
        <v>18.239999999999998</v>
      </c>
      <c r="I381" s="31">
        <f t="shared" si="9"/>
        <v>0</v>
      </c>
    </row>
    <row r="382" spans="1:9" x14ac:dyDescent="0.2">
      <c r="A382" s="27" t="s">
        <v>22</v>
      </c>
      <c r="B382" s="9" t="s">
        <v>751</v>
      </c>
      <c r="C382" s="6" t="s">
        <v>24</v>
      </c>
      <c r="D382" s="10" t="s">
        <v>752</v>
      </c>
      <c r="E382" s="11" t="s">
        <v>129</v>
      </c>
      <c r="F382" s="28">
        <v>5836.0425299663639</v>
      </c>
      <c r="G382" s="53"/>
      <c r="H382" s="30">
        <v>27.599999999999998</v>
      </c>
      <c r="I382" s="31">
        <f t="shared" si="9"/>
        <v>0</v>
      </c>
    </row>
    <row r="383" spans="1:9" x14ac:dyDescent="0.2">
      <c r="A383" s="27" t="s">
        <v>22</v>
      </c>
      <c r="B383" s="9" t="s">
        <v>753</v>
      </c>
      <c r="C383" s="6" t="s">
        <v>24</v>
      </c>
      <c r="D383" s="10" t="s">
        <v>754</v>
      </c>
      <c r="E383" s="11" t="s">
        <v>129</v>
      </c>
      <c r="F383" s="28">
        <v>201.49453088837132</v>
      </c>
      <c r="G383" s="53"/>
      <c r="H383" s="30">
        <v>31.2</v>
      </c>
      <c r="I383" s="31">
        <f t="shared" si="9"/>
        <v>0</v>
      </c>
    </row>
    <row r="384" spans="1:9" ht="25.5" x14ac:dyDescent="0.2">
      <c r="A384" s="13" t="s">
        <v>27</v>
      </c>
      <c r="B384" s="9" t="s">
        <v>755</v>
      </c>
      <c r="C384" s="6" t="s">
        <v>24</v>
      </c>
      <c r="D384" s="10" t="s">
        <v>756</v>
      </c>
      <c r="E384" s="11" t="s">
        <v>129</v>
      </c>
      <c r="F384" s="28">
        <v>2614.8145229788643</v>
      </c>
      <c r="G384" s="53"/>
      <c r="H384" s="30">
        <v>34.799999999999997</v>
      </c>
      <c r="I384" s="31">
        <f t="shared" si="9"/>
        <v>0</v>
      </c>
    </row>
    <row r="385" spans="1:9" ht="25.5" x14ac:dyDescent="0.2">
      <c r="A385" s="27" t="s">
        <v>22</v>
      </c>
      <c r="B385" s="9" t="s">
        <v>758</v>
      </c>
      <c r="C385" s="6" t="s">
        <v>24</v>
      </c>
      <c r="D385" s="10" t="s">
        <v>759</v>
      </c>
      <c r="E385" s="11" t="s">
        <v>129</v>
      </c>
      <c r="F385" s="28">
        <v>2506.9289056632761</v>
      </c>
      <c r="G385" s="53"/>
      <c r="H385" s="30">
        <v>39.6</v>
      </c>
      <c r="I385" s="31">
        <f t="shared" si="9"/>
        <v>0</v>
      </c>
    </row>
    <row r="386" spans="1:9" ht="25.5" x14ac:dyDescent="0.2">
      <c r="A386" s="13" t="s">
        <v>27</v>
      </c>
      <c r="B386" s="9" t="s">
        <v>761</v>
      </c>
      <c r="C386" s="6" t="s">
        <v>24</v>
      </c>
      <c r="D386" s="10" t="s">
        <v>762</v>
      </c>
      <c r="E386" s="11" t="s">
        <v>129</v>
      </c>
      <c r="F386" s="28">
        <v>2506.9289056632761</v>
      </c>
      <c r="G386" s="53"/>
      <c r="H386" s="30">
        <v>46.8</v>
      </c>
      <c r="I386" s="31">
        <f t="shared" si="9"/>
        <v>0</v>
      </c>
    </row>
    <row r="387" spans="1:9" ht="25.5" x14ac:dyDescent="0.2">
      <c r="A387" s="27" t="s">
        <v>22</v>
      </c>
      <c r="B387" s="9" t="s">
        <v>763</v>
      </c>
      <c r="C387" s="6" t="s">
        <v>24</v>
      </c>
      <c r="D387" s="10" t="s">
        <v>764</v>
      </c>
      <c r="E387" s="11" t="s">
        <v>129</v>
      </c>
      <c r="F387" s="28">
        <v>922.87571399254045</v>
      </c>
      <c r="G387" s="53"/>
      <c r="H387" s="30">
        <v>34.799999999999997</v>
      </c>
      <c r="I387" s="31">
        <f t="shared" si="9"/>
        <v>0</v>
      </c>
    </row>
    <row r="388" spans="1:9" x14ac:dyDescent="0.2">
      <c r="A388" s="27" t="s">
        <v>22</v>
      </c>
      <c r="B388" s="9" t="s">
        <v>766</v>
      </c>
      <c r="C388" s="6" t="s">
        <v>24</v>
      </c>
      <c r="D388" s="10" t="s">
        <v>767</v>
      </c>
      <c r="E388" s="11" t="s">
        <v>129</v>
      </c>
      <c r="F388" s="28">
        <v>430.67533319651886</v>
      </c>
      <c r="G388" s="53"/>
      <c r="H388" s="30">
        <v>120</v>
      </c>
      <c r="I388" s="31">
        <f t="shared" si="9"/>
        <v>0</v>
      </c>
    </row>
    <row r="389" spans="1:9" ht="25.5" x14ac:dyDescent="0.2">
      <c r="A389" s="13" t="s">
        <v>27</v>
      </c>
      <c r="B389" s="9" t="s">
        <v>769</v>
      </c>
      <c r="C389" s="6" t="s">
        <v>24</v>
      </c>
      <c r="D389" s="10" t="s">
        <v>770</v>
      </c>
      <c r="E389" s="11" t="s">
        <v>129</v>
      </c>
      <c r="F389" s="28">
        <v>1261.2634757898052</v>
      </c>
      <c r="G389" s="53"/>
      <c r="H389" s="30">
        <v>210</v>
      </c>
      <c r="I389" s="31">
        <f t="shared" si="9"/>
        <v>0</v>
      </c>
    </row>
    <row r="390" spans="1:9" ht="25.5" x14ac:dyDescent="0.2">
      <c r="A390" s="27" t="s">
        <v>22</v>
      </c>
      <c r="B390" s="9" t="s">
        <v>772</v>
      </c>
      <c r="C390" s="6" t="s">
        <v>24</v>
      </c>
      <c r="D390" s="10" t="s">
        <v>773</v>
      </c>
      <c r="E390" s="11" t="s">
        <v>129</v>
      </c>
      <c r="F390" s="28">
        <v>15302.528606615952</v>
      </c>
      <c r="G390" s="53"/>
      <c r="H390" s="30">
        <v>214.79999999999998</v>
      </c>
      <c r="I390" s="31">
        <f t="shared" si="9"/>
        <v>0</v>
      </c>
    </row>
    <row r="391" spans="1:9" x14ac:dyDescent="0.2">
      <c r="A391" s="13" t="s">
        <v>27</v>
      </c>
      <c r="B391" s="9" t="s">
        <v>775</v>
      </c>
      <c r="C391" s="6" t="s">
        <v>24</v>
      </c>
      <c r="D391" s="10" t="s">
        <v>776</v>
      </c>
      <c r="E391" s="11" t="s">
        <v>129</v>
      </c>
      <c r="F391" s="28">
        <v>513.11410349833136</v>
      </c>
      <c r="G391" s="53"/>
      <c r="H391" s="30">
        <v>130.79999999999998</v>
      </c>
      <c r="I391" s="31">
        <f t="shared" si="9"/>
        <v>0</v>
      </c>
    </row>
    <row r="392" spans="1:9" ht="12.75" customHeight="1" x14ac:dyDescent="0.2">
      <c r="A392" s="27" t="s">
        <v>22</v>
      </c>
      <c r="D392" s="14" t="s">
        <v>777</v>
      </c>
      <c r="F392" s="28">
        <v>0</v>
      </c>
      <c r="G392" s="53"/>
      <c r="H392" s="30">
        <v>0</v>
      </c>
      <c r="I392" s="31">
        <f t="shared" si="9"/>
        <v>0</v>
      </c>
    </row>
    <row r="393" spans="1:9" x14ac:dyDescent="0.2">
      <c r="A393" s="27" t="s">
        <v>22</v>
      </c>
      <c r="B393" s="9" t="s">
        <v>779</v>
      </c>
      <c r="C393" s="6" t="s">
        <v>24</v>
      </c>
      <c r="D393" s="10" t="s">
        <v>780</v>
      </c>
      <c r="E393" s="11" t="s">
        <v>129</v>
      </c>
      <c r="F393" s="28">
        <v>3195.4302965383226</v>
      </c>
      <c r="G393" s="53"/>
      <c r="H393" s="30">
        <v>178.79999999999998</v>
      </c>
      <c r="I393" s="31">
        <f t="shared" si="9"/>
        <v>0</v>
      </c>
    </row>
    <row r="394" spans="1:9" ht="12.75" customHeight="1" x14ac:dyDescent="0.2">
      <c r="A394" s="27" t="s">
        <v>22</v>
      </c>
      <c r="D394" s="14" t="s">
        <v>781</v>
      </c>
      <c r="F394" s="28">
        <v>0</v>
      </c>
      <c r="G394" s="53"/>
      <c r="H394" s="30">
        <v>0</v>
      </c>
      <c r="I394" s="31">
        <f t="shared" si="9"/>
        <v>0</v>
      </c>
    </row>
    <row r="395" spans="1:9" ht="25.5" x14ac:dyDescent="0.2">
      <c r="A395" s="13" t="s">
        <v>27</v>
      </c>
      <c r="B395" s="9" t="s">
        <v>783</v>
      </c>
      <c r="C395" s="6" t="s">
        <v>24</v>
      </c>
      <c r="D395" s="10" t="s">
        <v>784</v>
      </c>
      <c r="E395" s="11" t="s">
        <v>129</v>
      </c>
      <c r="F395" s="28">
        <v>54.732171039822013</v>
      </c>
      <c r="G395" s="53"/>
      <c r="H395" s="30">
        <v>217.2</v>
      </c>
      <c r="I395" s="31">
        <f t="shared" si="9"/>
        <v>0</v>
      </c>
    </row>
    <row r="396" spans="1:9" x14ac:dyDescent="0.2">
      <c r="A396" s="27" t="s">
        <v>22</v>
      </c>
      <c r="B396" s="9" t="s">
        <v>786</v>
      </c>
      <c r="C396" s="6" t="s">
        <v>24</v>
      </c>
      <c r="D396" s="10" t="s">
        <v>787</v>
      </c>
      <c r="E396" s="11" t="s">
        <v>26</v>
      </c>
      <c r="F396" s="28">
        <v>14.894969404408705</v>
      </c>
      <c r="G396" s="53"/>
      <c r="H396" s="30">
        <v>7596</v>
      </c>
      <c r="I396" s="31">
        <f t="shared" si="9"/>
        <v>0</v>
      </c>
    </row>
    <row r="397" spans="1:9" ht="12.75" customHeight="1" x14ac:dyDescent="0.2">
      <c r="A397" s="13" t="s">
        <v>27</v>
      </c>
      <c r="D397" s="14" t="s">
        <v>788</v>
      </c>
      <c r="F397" s="28">
        <v>0</v>
      </c>
      <c r="G397" s="53"/>
      <c r="H397" s="30">
        <v>0</v>
      </c>
      <c r="I397" s="31">
        <f t="shared" si="9"/>
        <v>0</v>
      </c>
    </row>
    <row r="398" spans="1:9" ht="25.5" x14ac:dyDescent="0.2">
      <c r="A398" s="27" t="s">
        <v>22</v>
      </c>
      <c r="B398" s="9" t="s">
        <v>790</v>
      </c>
      <c r="C398" s="6" t="s">
        <v>24</v>
      </c>
      <c r="D398" s="10" t="s">
        <v>791</v>
      </c>
      <c r="E398" s="11" t="s">
        <v>26</v>
      </c>
      <c r="F398" s="28">
        <v>1744.9007071574113</v>
      </c>
      <c r="G398" s="53"/>
      <c r="H398" s="30">
        <v>7872</v>
      </c>
      <c r="I398" s="31">
        <f t="shared" si="9"/>
        <v>0</v>
      </c>
    </row>
    <row r="399" spans="1:9" ht="12.75" customHeight="1" x14ac:dyDescent="0.2">
      <c r="A399" s="13" t="s">
        <v>27</v>
      </c>
      <c r="D399" s="14" t="s">
        <v>792</v>
      </c>
      <c r="F399" s="28">
        <v>0</v>
      </c>
      <c r="G399" s="53"/>
      <c r="H399" s="30">
        <v>0</v>
      </c>
      <c r="I399" s="31">
        <f t="shared" si="9"/>
        <v>0</v>
      </c>
    </row>
    <row r="400" spans="1:9" x14ac:dyDescent="0.2">
      <c r="A400" s="27" t="s">
        <v>22</v>
      </c>
      <c r="B400" s="9" t="s">
        <v>793</v>
      </c>
      <c r="C400" s="6" t="s">
        <v>24</v>
      </c>
      <c r="D400" s="10" t="s">
        <v>794</v>
      </c>
      <c r="E400" s="11" t="s">
        <v>26</v>
      </c>
      <c r="F400" s="28">
        <v>71.061429977425604</v>
      </c>
      <c r="G400" s="53"/>
      <c r="H400" s="30">
        <v>7128</v>
      </c>
      <c r="I400" s="31">
        <f t="shared" si="9"/>
        <v>0</v>
      </c>
    </row>
    <row r="401" spans="1:9" ht="25.5" x14ac:dyDescent="0.2">
      <c r="A401" s="27" t="s">
        <v>22</v>
      </c>
      <c r="B401" s="9" t="s">
        <v>796</v>
      </c>
      <c r="C401" s="6" t="s">
        <v>24</v>
      </c>
      <c r="D401" s="10" t="s">
        <v>797</v>
      </c>
      <c r="E401" s="11" t="s">
        <v>26</v>
      </c>
      <c r="F401" s="28">
        <v>55.025379098963917</v>
      </c>
      <c r="G401" s="53"/>
      <c r="H401" s="30">
        <v>7368</v>
      </c>
      <c r="I401" s="31">
        <f t="shared" si="9"/>
        <v>0</v>
      </c>
    </row>
    <row r="402" spans="1:9" ht="25.5" x14ac:dyDescent="0.2">
      <c r="A402" s="27" t="s">
        <v>22</v>
      </c>
      <c r="B402" s="9" t="s">
        <v>798</v>
      </c>
      <c r="C402" s="6" t="s">
        <v>24</v>
      </c>
      <c r="D402" s="10" t="s">
        <v>799</v>
      </c>
      <c r="E402" s="11" t="s">
        <v>129</v>
      </c>
      <c r="F402" s="28">
        <v>48.868009856983939</v>
      </c>
      <c r="G402" s="53"/>
      <c r="H402" s="30">
        <v>306</v>
      </c>
      <c r="I402" s="31">
        <f t="shared" si="9"/>
        <v>0</v>
      </c>
    </row>
    <row r="403" spans="1:9" ht="12.75" customHeight="1" x14ac:dyDescent="0.2">
      <c r="A403" s="27" t="s">
        <v>22</v>
      </c>
      <c r="D403" s="14" t="s">
        <v>788</v>
      </c>
      <c r="F403" s="28">
        <v>0</v>
      </c>
      <c r="G403" s="53"/>
      <c r="H403" s="30">
        <v>0</v>
      </c>
      <c r="I403" s="31">
        <f t="shared" si="9"/>
        <v>0</v>
      </c>
    </row>
    <row r="404" spans="1:9" ht="25.5" x14ac:dyDescent="0.2">
      <c r="A404" s="27" t="s">
        <v>22</v>
      </c>
      <c r="B404" s="9" t="s">
        <v>800</v>
      </c>
      <c r="C404" s="6" t="s">
        <v>24</v>
      </c>
      <c r="D404" s="10" t="s">
        <v>801</v>
      </c>
      <c r="E404" s="11" t="s">
        <v>129</v>
      </c>
      <c r="F404" s="28">
        <v>7066.3142253198776</v>
      </c>
      <c r="G404" s="53"/>
      <c r="H404" s="30">
        <v>315.59999999999997</v>
      </c>
      <c r="I404" s="31">
        <f t="shared" si="9"/>
        <v>0</v>
      </c>
    </row>
    <row r="405" spans="1:9" ht="12.75" customHeight="1" x14ac:dyDescent="0.2">
      <c r="A405" s="27" t="s">
        <v>22</v>
      </c>
      <c r="D405" s="14" t="s">
        <v>792</v>
      </c>
      <c r="F405" s="28">
        <v>0</v>
      </c>
      <c r="G405" s="53"/>
      <c r="H405" s="30">
        <v>0</v>
      </c>
      <c r="I405" s="31">
        <f t="shared" si="9"/>
        <v>0</v>
      </c>
    </row>
    <row r="406" spans="1:9" ht="25.5" x14ac:dyDescent="0.2">
      <c r="A406" s="27" t="s">
        <v>22</v>
      </c>
      <c r="B406" s="9" t="s">
        <v>802</v>
      </c>
      <c r="C406" s="6" t="s">
        <v>24</v>
      </c>
      <c r="D406" s="10" t="s">
        <v>803</v>
      </c>
      <c r="E406" s="11" t="s">
        <v>129</v>
      </c>
      <c r="F406" s="28">
        <v>15988.830937047434</v>
      </c>
      <c r="G406" s="53"/>
      <c r="H406" s="30">
        <v>392.4</v>
      </c>
      <c r="I406" s="31">
        <f t="shared" si="9"/>
        <v>0</v>
      </c>
    </row>
    <row r="407" spans="1:9" ht="12.75" customHeight="1" x14ac:dyDescent="0.2">
      <c r="A407" s="13" t="s">
        <v>27</v>
      </c>
      <c r="D407" s="14" t="s">
        <v>792</v>
      </c>
      <c r="F407" s="28">
        <v>0</v>
      </c>
      <c r="G407" s="53"/>
      <c r="H407" s="30">
        <v>0</v>
      </c>
      <c r="I407" s="31">
        <f t="shared" si="9"/>
        <v>0</v>
      </c>
    </row>
    <row r="408" spans="1:9" ht="25.5" x14ac:dyDescent="0.2">
      <c r="A408" s="27" t="s">
        <v>22</v>
      </c>
      <c r="B408" s="9" t="s">
        <v>804</v>
      </c>
      <c r="C408" s="6" t="s">
        <v>24</v>
      </c>
      <c r="D408" s="10" t="s">
        <v>805</v>
      </c>
      <c r="E408" s="11" t="s">
        <v>129</v>
      </c>
      <c r="F408" s="28">
        <v>346.96286998458595</v>
      </c>
      <c r="G408" s="53"/>
      <c r="H408" s="30">
        <v>357.59999999999997</v>
      </c>
      <c r="I408" s="31">
        <f t="shared" si="9"/>
        <v>0</v>
      </c>
    </row>
    <row r="409" spans="1:9" ht="25.5" x14ac:dyDescent="0.2">
      <c r="A409" s="13" t="s">
        <v>27</v>
      </c>
      <c r="B409" s="9" t="s">
        <v>806</v>
      </c>
      <c r="C409" s="6" t="s">
        <v>24</v>
      </c>
      <c r="D409" s="10" t="s">
        <v>807</v>
      </c>
      <c r="E409" s="11" t="s">
        <v>129</v>
      </c>
      <c r="F409" s="28">
        <v>346.96286998458595</v>
      </c>
      <c r="G409" s="53"/>
      <c r="H409" s="30">
        <v>368.4</v>
      </c>
      <c r="I409" s="31">
        <f t="shared" si="9"/>
        <v>0</v>
      </c>
    </row>
    <row r="410" spans="1:9" ht="25.5" x14ac:dyDescent="0.2">
      <c r="A410" s="27" t="s">
        <v>22</v>
      </c>
      <c r="B410" s="9" t="s">
        <v>808</v>
      </c>
      <c r="C410" s="6" t="s">
        <v>24</v>
      </c>
      <c r="D410" s="10" t="s">
        <v>809</v>
      </c>
      <c r="E410" s="11" t="s">
        <v>129</v>
      </c>
      <c r="F410" s="28">
        <v>346.96286998458595</v>
      </c>
      <c r="G410" s="53"/>
      <c r="H410" s="30">
        <v>429.59999999999997</v>
      </c>
      <c r="I410" s="31">
        <f t="shared" si="9"/>
        <v>0</v>
      </c>
    </row>
    <row r="411" spans="1:9" ht="25.5" x14ac:dyDescent="0.2">
      <c r="A411" s="13" t="s">
        <v>27</v>
      </c>
      <c r="B411" s="9" t="s">
        <v>810</v>
      </c>
      <c r="C411" s="6" t="s">
        <v>24</v>
      </c>
      <c r="D411" s="10" t="s">
        <v>811</v>
      </c>
      <c r="E411" s="11" t="s">
        <v>129</v>
      </c>
      <c r="F411" s="28">
        <v>317.64206407039563</v>
      </c>
      <c r="G411" s="53"/>
      <c r="H411" s="30">
        <v>442.8</v>
      </c>
      <c r="I411" s="31">
        <f t="shared" si="9"/>
        <v>0</v>
      </c>
    </row>
    <row r="412" spans="1:9" ht="25.5" x14ac:dyDescent="0.2">
      <c r="A412" s="27" t="s">
        <v>22</v>
      </c>
      <c r="B412" s="9" t="s">
        <v>812</v>
      </c>
      <c r="C412" s="6" t="s">
        <v>24</v>
      </c>
      <c r="D412" s="10" t="s">
        <v>813</v>
      </c>
      <c r="E412" s="11" t="s">
        <v>26</v>
      </c>
      <c r="F412" s="28">
        <v>196.74260768421735</v>
      </c>
      <c r="G412" s="53"/>
      <c r="H412" s="30">
        <v>8856</v>
      </c>
      <c r="I412" s="31">
        <f t="shared" si="9"/>
        <v>0</v>
      </c>
    </row>
    <row r="413" spans="1:9" x14ac:dyDescent="0.2">
      <c r="A413" s="27" t="s">
        <v>22</v>
      </c>
      <c r="B413" s="9" t="s">
        <v>814</v>
      </c>
      <c r="C413" s="6" t="s">
        <v>24</v>
      </c>
      <c r="D413" s="10" t="s">
        <v>815</v>
      </c>
      <c r="E413" s="11" t="s">
        <v>26</v>
      </c>
      <c r="F413" s="28">
        <v>24.434004928491969</v>
      </c>
      <c r="G413" s="53"/>
      <c r="H413" s="30">
        <v>6744</v>
      </c>
      <c r="I413" s="31">
        <f t="shared" si="9"/>
        <v>0</v>
      </c>
    </row>
    <row r="414" spans="1:9" x14ac:dyDescent="0.2">
      <c r="A414" s="27" t="s">
        <v>22</v>
      </c>
      <c r="B414" s="9" t="s">
        <v>816</v>
      </c>
      <c r="C414" s="6" t="s">
        <v>24</v>
      </c>
      <c r="D414" s="10" t="s">
        <v>817</v>
      </c>
      <c r="E414" s="11" t="s">
        <v>26</v>
      </c>
      <c r="F414" s="28">
        <v>989.01514016200576</v>
      </c>
      <c r="G414" s="53"/>
      <c r="H414" s="30">
        <v>6996</v>
      </c>
      <c r="I414" s="31">
        <f t="shared" si="9"/>
        <v>0</v>
      </c>
    </row>
    <row r="415" spans="1:9" ht="12.75" customHeight="1" x14ac:dyDescent="0.2">
      <c r="A415" s="13" t="s">
        <v>27</v>
      </c>
      <c r="D415" s="14" t="s">
        <v>818</v>
      </c>
      <c r="F415" s="28">
        <v>0</v>
      </c>
      <c r="G415" s="53"/>
      <c r="H415" s="30">
        <v>0</v>
      </c>
      <c r="I415" s="31">
        <f t="shared" si="9"/>
        <v>0</v>
      </c>
    </row>
    <row r="416" spans="1:9" ht="25.5" x14ac:dyDescent="0.2">
      <c r="A416" s="27" t="s">
        <v>22</v>
      </c>
      <c r="B416" s="9" t="s">
        <v>819</v>
      </c>
      <c r="C416" s="6" t="s">
        <v>24</v>
      </c>
      <c r="D416" s="10" t="s">
        <v>820</v>
      </c>
      <c r="E416" s="11" t="s">
        <v>129</v>
      </c>
      <c r="F416" s="28">
        <v>4031.9235684642595</v>
      </c>
      <c r="G416" s="53"/>
      <c r="H416" s="30">
        <v>351.59999999999997</v>
      </c>
      <c r="I416" s="31">
        <f t="shared" si="9"/>
        <v>0</v>
      </c>
    </row>
    <row r="417" spans="1:9" ht="12.75" customHeight="1" x14ac:dyDescent="0.2">
      <c r="A417" s="27" t="s">
        <v>22</v>
      </c>
      <c r="D417" s="14" t="s">
        <v>818</v>
      </c>
      <c r="F417" s="28">
        <v>0</v>
      </c>
      <c r="G417" s="53"/>
      <c r="H417" s="30">
        <v>0</v>
      </c>
      <c r="I417" s="31">
        <f t="shared" si="9"/>
        <v>0</v>
      </c>
    </row>
    <row r="418" spans="1:9" ht="25.5" x14ac:dyDescent="0.2">
      <c r="A418" s="13" t="s">
        <v>27</v>
      </c>
      <c r="B418" s="9" t="s">
        <v>821</v>
      </c>
      <c r="C418" s="6" t="s">
        <v>24</v>
      </c>
      <c r="D418" s="10" t="s">
        <v>822</v>
      </c>
      <c r="E418" s="11" t="s">
        <v>129</v>
      </c>
      <c r="F418" s="28">
        <v>5889.5725479637049</v>
      </c>
      <c r="G418" s="53"/>
      <c r="H418" s="30">
        <v>421.2</v>
      </c>
      <c r="I418" s="31">
        <f t="shared" si="9"/>
        <v>0</v>
      </c>
    </row>
    <row r="419" spans="1:9" ht="12.75" customHeight="1" x14ac:dyDescent="0.2">
      <c r="A419" s="27" t="s">
        <v>22</v>
      </c>
      <c r="D419" s="14" t="s">
        <v>818</v>
      </c>
      <c r="F419" s="28">
        <v>0</v>
      </c>
      <c r="G419" s="53"/>
      <c r="H419" s="30">
        <v>0</v>
      </c>
      <c r="I419" s="31">
        <f t="shared" si="9"/>
        <v>0</v>
      </c>
    </row>
    <row r="420" spans="1:9" ht="25.5" x14ac:dyDescent="0.2">
      <c r="A420" s="13" t="s">
        <v>27</v>
      </c>
      <c r="B420" s="9" t="s">
        <v>823</v>
      </c>
      <c r="C420" s="6" t="s">
        <v>24</v>
      </c>
      <c r="D420" s="10" t="s">
        <v>824</v>
      </c>
      <c r="E420" s="11" t="s">
        <v>129</v>
      </c>
      <c r="F420" s="28">
        <v>83.075616756872705</v>
      </c>
      <c r="G420" s="53"/>
      <c r="H420" s="30">
        <v>489.59999999999997</v>
      </c>
      <c r="I420" s="31">
        <f t="shared" si="9"/>
        <v>0</v>
      </c>
    </row>
    <row r="421" spans="1:9" ht="25.5" x14ac:dyDescent="0.2">
      <c r="A421" s="27" t="s">
        <v>22</v>
      </c>
      <c r="B421" s="9" t="s">
        <v>826</v>
      </c>
      <c r="C421" s="6" t="s">
        <v>24</v>
      </c>
      <c r="D421" s="10" t="s">
        <v>827</v>
      </c>
      <c r="E421" s="11" t="s">
        <v>26</v>
      </c>
      <c r="F421" s="28">
        <v>123.73380095788333</v>
      </c>
      <c r="G421" s="53"/>
      <c r="H421" s="30">
        <v>7872</v>
      </c>
      <c r="I421" s="31">
        <f t="shared" si="9"/>
        <v>0</v>
      </c>
    </row>
    <row r="422" spans="1:9" ht="25.5" x14ac:dyDescent="0.2">
      <c r="A422" s="27" t="s">
        <v>22</v>
      </c>
      <c r="B422" s="9" t="s">
        <v>828</v>
      </c>
      <c r="C422" s="6" t="s">
        <v>24</v>
      </c>
      <c r="D422" s="10" t="s">
        <v>829</v>
      </c>
      <c r="E422" s="11" t="s">
        <v>26</v>
      </c>
      <c r="F422" s="28">
        <v>118.55379191304304</v>
      </c>
      <c r="G422" s="53"/>
      <c r="H422" s="30">
        <v>6564</v>
      </c>
      <c r="I422" s="31">
        <f t="shared" si="9"/>
        <v>0</v>
      </c>
    </row>
    <row r="423" spans="1:9" ht="12.75" customHeight="1" x14ac:dyDescent="0.2">
      <c r="A423" s="27" t="s">
        <v>22</v>
      </c>
      <c r="D423" s="14" t="s">
        <v>830</v>
      </c>
      <c r="F423" s="28">
        <v>0</v>
      </c>
      <c r="G423" s="53"/>
      <c r="H423" s="30">
        <v>0</v>
      </c>
      <c r="I423" s="31">
        <f t="shared" si="9"/>
        <v>0</v>
      </c>
    </row>
    <row r="424" spans="1:9" ht="25.5" x14ac:dyDescent="0.2">
      <c r="A424" s="27" t="s">
        <v>22</v>
      </c>
      <c r="B424" s="9" t="s">
        <v>831</v>
      </c>
      <c r="C424" s="6" t="s">
        <v>24</v>
      </c>
      <c r="D424" s="10" t="s">
        <v>832</v>
      </c>
      <c r="E424" s="11" t="s">
        <v>26</v>
      </c>
      <c r="F424" s="28">
        <v>136.89323090889349</v>
      </c>
      <c r="G424" s="53"/>
      <c r="H424" s="30">
        <v>6492</v>
      </c>
      <c r="I424" s="31">
        <f t="shared" si="9"/>
        <v>0</v>
      </c>
    </row>
    <row r="425" spans="1:9" ht="25.5" x14ac:dyDescent="0.2">
      <c r="A425" s="27" t="s">
        <v>22</v>
      </c>
      <c r="B425" s="9" t="s">
        <v>833</v>
      </c>
      <c r="C425" s="6" t="s">
        <v>24</v>
      </c>
      <c r="D425" s="10" t="s">
        <v>834</v>
      </c>
      <c r="E425" s="11" t="s">
        <v>129</v>
      </c>
      <c r="F425" s="28">
        <v>353.46139845914297</v>
      </c>
      <c r="G425" s="53"/>
      <c r="H425" s="30">
        <v>327.59999999999997</v>
      </c>
      <c r="I425" s="31">
        <f t="shared" si="9"/>
        <v>0</v>
      </c>
    </row>
    <row r="426" spans="1:9" ht="12.75" customHeight="1" x14ac:dyDescent="0.2">
      <c r="A426" s="27" t="s">
        <v>22</v>
      </c>
      <c r="D426" s="14" t="s">
        <v>830</v>
      </c>
      <c r="F426" s="28">
        <v>0</v>
      </c>
      <c r="G426" s="53"/>
      <c r="H426" s="30">
        <v>0</v>
      </c>
      <c r="I426" s="31">
        <f t="shared" si="9"/>
        <v>0</v>
      </c>
    </row>
    <row r="427" spans="1:9" ht="25.5" x14ac:dyDescent="0.2">
      <c r="A427" s="27" t="s">
        <v>22</v>
      </c>
      <c r="B427" s="9" t="s">
        <v>835</v>
      </c>
      <c r="C427" s="6" t="s">
        <v>24</v>
      </c>
      <c r="D427" s="10" t="s">
        <v>836</v>
      </c>
      <c r="E427" s="11" t="s">
        <v>129</v>
      </c>
      <c r="F427" s="28">
        <v>1100.8007900384202</v>
      </c>
      <c r="G427" s="53"/>
      <c r="H427" s="30">
        <v>392.4</v>
      </c>
      <c r="I427" s="31">
        <f t="shared" si="9"/>
        <v>0</v>
      </c>
    </row>
    <row r="428" spans="1:9" ht="12.75" customHeight="1" x14ac:dyDescent="0.2">
      <c r="A428" s="27" t="s">
        <v>22</v>
      </c>
      <c r="D428" s="14" t="s">
        <v>830</v>
      </c>
      <c r="F428" s="28">
        <v>0</v>
      </c>
      <c r="G428" s="53"/>
      <c r="H428" s="30">
        <v>0</v>
      </c>
      <c r="I428" s="31">
        <f t="shared" si="9"/>
        <v>0</v>
      </c>
    </row>
    <row r="429" spans="1:9" ht="25.5" x14ac:dyDescent="0.2">
      <c r="A429" s="27" t="s">
        <v>22</v>
      </c>
      <c r="B429" s="9" t="s">
        <v>837</v>
      </c>
      <c r="C429" s="6" t="s">
        <v>24</v>
      </c>
      <c r="D429" s="10" t="s">
        <v>838</v>
      </c>
      <c r="E429" s="11" t="s">
        <v>129</v>
      </c>
      <c r="F429" s="28">
        <v>873.01722249304669</v>
      </c>
      <c r="G429" s="53"/>
      <c r="H429" s="30">
        <v>388.8</v>
      </c>
      <c r="I429" s="31">
        <f t="shared" si="9"/>
        <v>0</v>
      </c>
    </row>
    <row r="430" spans="1:9" ht="25.5" x14ac:dyDescent="0.2">
      <c r="A430" s="27" t="s">
        <v>22</v>
      </c>
      <c r="B430" s="9" t="s">
        <v>839</v>
      </c>
      <c r="C430" s="6" t="s">
        <v>24</v>
      </c>
      <c r="D430" s="10" t="s">
        <v>840</v>
      </c>
      <c r="E430" s="11" t="s">
        <v>129</v>
      </c>
      <c r="F430" s="28">
        <v>208.7739117110068</v>
      </c>
      <c r="G430" s="53"/>
      <c r="H430" s="30">
        <v>457.2</v>
      </c>
      <c r="I430" s="31">
        <f t="shared" ref="I430:I471" si="10">F430*G430</f>
        <v>0</v>
      </c>
    </row>
    <row r="431" spans="1:9" ht="25.5" x14ac:dyDescent="0.2">
      <c r="A431" s="27" t="s">
        <v>22</v>
      </c>
      <c r="B431" s="9" t="s">
        <v>841</v>
      </c>
      <c r="C431" s="6" t="s">
        <v>24</v>
      </c>
      <c r="D431" s="10" t="s">
        <v>842</v>
      </c>
      <c r="E431" s="11" t="s">
        <v>129</v>
      </c>
      <c r="F431" s="28">
        <v>120.55738031717938</v>
      </c>
      <c r="G431" s="53"/>
      <c r="H431" s="30">
        <v>453.59999999999997</v>
      </c>
      <c r="I431" s="31">
        <f t="shared" si="10"/>
        <v>0</v>
      </c>
    </row>
    <row r="432" spans="1:9" ht="25.5" x14ac:dyDescent="0.2">
      <c r="A432" s="27" t="s">
        <v>22</v>
      </c>
      <c r="B432" s="9" t="s">
        <v>843</v>
      </c>
      <c r="C432" s="6" t="s">
        <v>24</v>
      </c>
      <c r="D432" s="10" t="s">
        <v>844</v>
      </c>
      <c r="E432" s="11" t="s">
        <v>129</v>
      </c>
      <c r="F432" s="28">
        <v>52.603915697574799</v>
      </c>
      <c r="G432" s="53"/>
      <c r="H432" s="30">
        <v>528</v>
      </c>
      <c r="I432" s="31">
        <f t="shared" si="10"/>
        <v>0</v>
      </c>
    </row>
    <row r="433" spans="1:9" ht="25.5" x14ac:dyDescent="0.2">
      <c r="A433" s="27" t="s">
        <v>22</v>
      </c>
      <c r="B433" s="9" t="s">
        <v>846</v>
      </c>
      <c r="C433" s="6" t="s">
        <v>24</v>
      </c>
      <c r="D433" s="10" t="s">
        <v>847</v>
      </c>
      <c r="E433" s="11" t="s">
        <v>129</v>
      </c>
      <c r="F433" s="28">
        <v>38.760779987686696</v>
      </c>
      <c r="G433" s="53"/>
      <c r="H433" s="30">
        <v>520.79999999999995</v>
      </c>
      <c r="I433" s="31">
        <f t="shared" si="10"/>
        <v>0</v>
      </c>
    </row>
    <row r="434" spans="1:9" ht="25.5" x14ac:dyDescent="0.2">
      <c r="A434" s="13" t="s">
        <v>27</v>
      </c>
      <c r="B434" s="9" t="s">
        <v>848</v>
      </c>
      <c r="C434" s="6" t="s">
        <v>24</v>
      </c>
      <c r="D434" s="10" t="s">
        <v>849</v>
      </c>
      <c r="E434" s="11" t="s">
        <v>129</v>
      </c>
      <c r="F434" s="28">
        <v>6.1525047599502694</v>
      </c>
      <c r="G434" s="53"/>
      <c r="H434" s="30">
        <v>582</v>
      </c>
      <c r="I434" s="31">
        <f t="shared" si="10"/>
        <v>0</v>
      </c>
    </row>
    <row r="435" spans="1:9" x14ac:dyDescent="0.2">
      <c r="A435" s="27" t="s">
        <v>22</v>
      </c>
      <c r="B435" s="9" t="s">
        <v>850</v>
      </c>
      <c r="C435" s="6" t="s">
        <v>24</v>
      </c>
      <c r="D435" s="10" t="s">
        <v>1632</v>
      </c>
      <c r="E435" s="11" t="s">
        <v>26</v>
      </c>
      <c r="F435" s="28">
        <v>92.213934600128695</v>
      </c>
      <c r="G435" s="53"/>
      <c r="H435" s="30">
        <v>8856</v>
      </c>
      <c r="I435" s="31">
        <f t="shared" si="10"/>
        <v>0</v>
      </c>
    </row>
    <row r="436" spans="1:9" ht="25.5" x14ac:dyDescent="0.2">
      <c r="A436" s="13" t="s">
        <v>27</v>
      </c>
      <c r="B436" s="9" t="s">
        <v>852</v>
      </c>
      <c r="C436" s="6" t="s">
        <v>24</v>
      </c>
      <c r="D436" s="10" t="s">
        <v>1633</v>
      </c>
      <c r="E436" s="11" t="s">
        <v>129</v>
      </c>
      <c r="F436" s="28">
        <v>70.753804739428091</v>
      </c>
      <c r="G436" s="53"/>
      <c r="H436" s="30">
        <v>354</v>
      </c>
      <c r="I436" s="31">
        <f t="shared" si="10"/>
        <v>0</v>
      </c>
    </row>
    <row r="437" spans="1:9" x14ac:dyDescent="0.2">
      <c r="A437" s="27" t="s">
        <v>22</v>
      </c>
      <c r="B437" s="9" t="s">
        <v>854</v>
      </c>
      <c r="C437" s="6" t="s">
        <v>24</v>
      </c>
      <c r="D437" s="10" t="s">
        <v>1634</v>
      </c>
      <c r="E437" s="11" t="s">
        <v>129</v>
      </c>
      <c r="F437" s="28">
        <v>71.061429977425604</v>
      </c>
      <c r="G437" s="53"/>
      <c r="H437" s="30">
        <v>442.8</v>
      </c>
      <c r="I437" s="31">
        <f t="shared" si="10"/>
        <v>0</v>
      </c>
    </row>
    <row r="438" spans="1:9" ht="25.5" x14ac:dyDescent="0.2">
      <c r="A438" s="27" t="s">
        <v>22</v>
      </c>
      <c r="B438" s="9" t="s">
        <v>856</v>
      </c>
      <c r="C438" s="6" t="s">
        <v>24</v>
      </c>
      <c r="D438" s="10" t="s">
        <v>857</v>
      </c>
      <c r="E438" s="11" t="s">
        <v>129</v>
      </c>
      <c r="F438" s="28">
        <v>462.49661888846737</v>
      </c>
      <c r="G438" s="53"/>
      <c r="H438" s="30">
        <v>558</v>
      </c>
      <c r="I438" s="31">
        <f t="shared" si="10"/>
        <v>0</v>
      </c>
    </row>
    <row r="439" spans="1:9" ht="25.5" x14ac:dyDescent="0.2">
      <c r="A439" s="27" t="s">
        <v>22</v>
      </c>
      <c r="B439" s="9" t="s">
        <v>858</v>
      </c>
      <c r="C439" s="6" t="s">
        <v>24</v>
      </c>
      <c r="D439" s="10" t="s">
        <v>859</v>
      </c>
      <c r="E439" s="11" t="s">
        <v>129</v>
      </c>
      <c r="F439" s="28">
        <v>31.422130338040674</v>
      </c>
      <c r="G439" s="53"/>
      <c r="H439" s="30">
        <v>558</v>
      </c>
      <c r="I439" s="31">
        <f t="shared" si="10"/>
        <v>0</v>
      </c>
    </row>
    <row r="440" spans="1:9" x14ac:dyDescent="0.2">
      <c r="A440" s="27" t="s">
        <v>22</v>
      </c>
      <c r="B440" s="9" t="s">
        <v>860</v>
      </c>
      <c r="C440" s="6" t="s">
        <v>24</v>
      </c>
      <c r="D440" s="10" t="s">
        <v>861</v>
      </c>
      <c r="E440" s="11" t="s">
        <v>129</v>
      </c>
      <c r="F440" s="28">
        <v>3142.2130338040674</v>
      </c>
      <c r="G440" s="53"/>
      <c r="H440" s="30">
        <v>7.08</v>
      </c>
      <c r="I440" s="31">
        <f t="shared" si="10"/>
        <v>0</v>
      </c>
    </row>
    <row r="441" spans="1:9" ht="25.5" x14ac:dyDescent="0.2">
      <c r="A441" s="27" t="s">
        <v>22</v>
      </c>
      <c r="B441" s="9" t="s">
        <v>863</v>
      </c>
      <c r="C441" s="6" t="s">
        <v>24</v>
      </c>
      <c r="D441" s="10" t="s">
        <v>864</v>
      </c>
      <c r="E441" s="11" t="s">
        <v>26</v>
      </c>
      <c r="F441" s="28">
        <v>305.27845757657872</v>
      </c>
      <c r="G441" s="53"/>
      <c r="H441" s="30">
        <v>9228</v>
      </c>
      <c r="I441" s="31">
        <f t="shared" si="10"/>
        <v>0</v>
      </c>
    </row>
    <row r="442" spans="1:9" ht="12.75" customHeight="1" x14ac:dyDescent="0.2">
      <c r="A442" s="27" t="s">
        <v>22</v>
      </c>
      <c r="D442" s="14" t="s">
        <v>865</v>
      </c>
      <c r="F442" s="28">
        <v>0</v>
      </c>
      <c r="G442" s="53"/>
      <c r="H442" s="30">
        <v>0</v>
      </c>
      <c r="I442" s="31">
        <f t="shared" si="10"/>
        <v>0</v>
      </c>
    </row>
    <row r="443" spans="1:9" ht="25.5" x14ac:dyDescent="0.2">
      <c r="A443" s="27" t="s">
        <v>22</v>
      </c>
      <c r="B443" s="9" t="s">
        <v>867</v>
      </c>
      <c r="C443" s="6" t="s">
        <v>24</v>
      </c>
      <c r="D443" s="10" t="s">
        <v>868</v>
      </c>
      <c r="E443" s="11" t="s">
        <v>26</v>
      </c>
      <c r="F443" s="28">
        <v>136.27798043289846</v>
      </c>
      <c r="G443" s="53"/>
      <c r="H443" s="30">
        <v>8940</v>
      </c>
      <c r="I443" s="31">
        <f t="shared" si="10"/>
        <v>0</v>
      </c>
    </row>
    <row r="444" spans="1:9" ht="12.75" customHeight="1" x14ac:dyDescent="0.2">
      <c r="A444" s="27" t="s">
        <v>22</v>
      </c>
      <c r="D444" s="14" t="s">
        <v>869</v>
      </c>
      <c r="F444" s="28">
        <v>0</v>
      </c>
      <c r="G444" s="53"/>
      <c r="H444" s="30">
        <v>0</v>
      </c>
      <c r="I444" s="31">
        <f t="shared" si="10"/>
        <v>0</v>
      </c>
    </row>
    <row r="445" spans="1:9" ht="25.5" x14ac:dyDescent="0.2">
      <c r="A445" s="27" t="s">
        <v>22</v>
      </c>
      <c r="B445" s="9" t="s">
        <v>870</v>
      </c>
      <c r="C445" s="6" t="s">
        <v>24</v>
      </c>
      <c r="D445" s="10" t="s">
        <v>1635</v>
      </c>
      <c r="E445" s="11" t="s">
        <v>129</v>
      </c>
      <c r="F445" s="28">
        <v>210.13244238503094</v>
      </c>
      <c r="G445" s="53"/>
      <c r="H445" s="30">
        <v>280.8</v>
      </c>
      <c r="I445" s="31">
        <f t="shared" si="10"/>
        <v>0</v>
      </c>
    </row>
    <row r="446" spans="1:9" ht="25.5" x14ac:dyDescent="0.2">
      <c r="A446" s="27" t="s">
        <v>22</v>
      </c>
      <c r="B446" s="9" t="s">
        <v>873</v>
      </c>
      <c r="C446" s="6" t="s">
        <v>24</v>
      </c>
      <c r="D446" s="10" t="s">
        <v>1636</v>
      </c>
      <c r="E446" s="11" t="s">
        <v>129</v>
      </c>
      <c r="F446" s="28">
        <v>152.46819075378988</v>
      </c>
      <c r="G446" s="53"/>
      <c r="H446" s="30">
        <v>421.2</v>
      </c>
      <c r="I446" s="31">
        <f t="shared" si="10"/>
        <v>0</v>
      </c>
    </row>
    <row r="447" spans="1:9" ht="25.5" x14ac:dyDescent="0.2">
      <c r="A447" s="13" t="s">
        <v>27</v>
      </c>
      <c r="B447" s="9" t="s">
        <v>875</v>
      </c>
      <c r="C447" s="6" t="s">
        <v>24</v>
      </c>
      <c r="D447" s="10" t="s">
        <v>1637</v>
      </c>
      <c r="E447" s="11" t="s">
        <v>129</v>
      </c>
      <c r="F447" s="28">
        <v>96.416583447829325</v>
      </c>
      <c r="G447" s="53"/>
      <c r="H447" s="30">
        <v>631.19999999999993</v>
      </c>
      <c r="I447" s="31">
        <f t="shared" si="10"/>
        <v>0</v>
      </c>
    </row>
    <row r="448" spans="1:9" x14ac:dyDescent="0.2">
      <c r="A448" s="27" t="s">
        <v>22</v>
      </c>
      <c r="B448" s="9" t="s">
        <v>877</v>
      </c>
      <c r="C448" s="6" t="s">
        <v>89</v>
      </c>
      <c r="D448" s="10" t="s">
        <v>878</v>
      </c>
      <c r="E448" s="11" t="s">
        <v>41</v>
      </c>
      <c r="F448" s="28">
        <v>20.426315803034893</v>
      </c>
      <c r="G448" s="53"/>
      <c r="H448" s="30">
        <v>1227.5999999999999</v>
      </c>
      <c r="I448" s="31">
        <f t="shared" si="10"/>
        <v>0</v>
      </c>
    </row>
    <row r="449" spans="1:9" x14ac:dyDescent="0.2">
      <c r="A449" s="27" t="s">
        <v>22</v>
      </c>
      <c r="B449" s="9" t="s">
        <v>879</v>
      </c>
      <c r="C449" s="6" t="s">
        <v>24</v>
      </c>
      <c r="D449" s="10" t="s">
        <v>880</v>
      </c>
      <c r="E449" s="11" t="s">
        <v>26</v>
      </c>
      <c r="F449" s="28">
        <v>5.0920466270977265</v>
      </c>
      <c r="G449" s="53"/>
      <c r="H449" s="30">
        <v>15360</v>
      </c>
      <c r="I449" s="31">
        <f t="shared" si="10"/>
        <v>0</v>
      </c>
    </row>
    <row r="450" spans="1:9" x14ac:dyDescent="0.2">
      <c r="A450" s="13" t="s">
        <v>27</v>
      </c>
      <c r="B450" s="9" t="s">
        <v>882</v>
      </c>
      <c r="C450" s="6" t="s">
        <v>24</v>
      </c>
      <c r="D450" s="10" t="s">
        <v>883</v>
      </c>
      <c r="E450" s="11" t="s">
        <v>129</v>
      </c>
      <c r="F450" s="28">
        <v>136.52408062329647</v>
      </c>
      <c r="G450" s="53"/>
      <c r="H450" s="30">
        <v>808.8</v>
      </c>
      <c r="I450" s="31">
        <f t="shared" si="10"/>
        <v>0</v>
      </c>
    </row>
    <row r="451" spans="1:9" x14ac:dyDescent="0.2">
      <c r="A451" s="27" t="s">
        <v>22</v>
      </c>
      <c r="B451" s="9" t="s">
        <v>885</v>
      </c>
      <c r="C451" s="6" t="s">
        <v>24</v>
      </c>
      <c r="D451" s="10" t="s">
        <v>886</v>
      </c>
      <c r="E451" s="11" t="s">
        <v>205</v>
      </c>
      <c r="F451" s="28">
        <v>1547.6010473178908</v>
      </c>
      <c r="G451" s="53"/>
      <c r="H451" s="30">
        <v>364.8</v>
      </c>
      <c r="I451" s="31">
        <f t="shared" si="10"/>
        <v>0</v>
      </c>
    </row>
    <row r="452" spans="1:9" x14ac:dyDescent="0.2">
      <c r="A452" s="27" t="s">
        <v>22</v>
      </c>
      <c r="B452" s="9" t="s">
        <v>888</v>
      </c>
      <c r="C452" s="6" t="s">
        <v>24</v>
      </c>
      <c r="D452" s="10" t="s">
        <v>889</v>
      </c>
      <c r="E452" s="11" t="s">
        <v>129</v>
      </c>
      <c r="F452" s="28">
        <v>2.9320805914190364</v>
      </c>
      <c r="G452" s="53"/>
      <c r="H452" s="30">
        <v>2352</v>
      </c>
      <c r="I452" s="31">
        <f t="shared" si="10"/>
        <v>0</v>
      </c>
    </row>
    <row r="453" spans="1:9" ht="25.5" x14ac:dyDescent="0.2">
      <c r="A453" s="27" t="s">
        <v>22</v>
      </c>
      <c r="B453" s="9" t="s">
        <v>891</v>
      </c>
      <c r="C453" s="6" t="s">
        <v>24</v>
      </c>
      <c r="D453" s="10" t="s">
        <v>892</v>
      </c>
      <c r="E453" s="11" t="s">
        <v>129</v>
      </c>
      <c r="F453" s="28">
        <v>9.7736019713967881</v>
      </c>
      <c r="G453" s="53"/>
      <c r="H453" s="30">
        <v>1512</v>
      </c>
      <c r="I453" s="31">
        <f t="shared" si="10"/>
        <v>0</v>
      </c>
    </row>
    <row r="454" spans="1:9" ht="25.5" x14ac:dyDescent="0.2">
      <c r="A454" s="27" t="s">
        <v>22</v>
      </c>
      <c r="B454" s="9" t="s">
        <v>891</v>
      </c>
      <c r="C454" s="6" t="s">
        <v>89</v>
      </c>
      <c r="D454" s="10" t="s">
        <v>892</v>
      </c>
      <c r="E454" s="11" t="s">
        <v>129</v>
      </c>
      <c r="F454" s="28">
        <v>9.7736019713967881</v>
      </c>
      <c r="G454" s="53"/>
      <c r="H454" s="30">
        <v>1512</v>
      </c>
      <c r="I454" s="31">
        <f t="shared" si="10"/>
        <v>0</v>
      </c>
    </row>
    <row r="455" spans="1:9" ht="12.75" customHeight="1" x14ac:dyDescent="0.2">
      <c r="A455" s="27" t="s">
        <v>22</v>
      </c>
      <c r="D455" s="14" t="s">
        <v>893</v>
      </c>
      <c r="F455" s="28">
        <v>0</v>
      </c>
      <c r="G455" s="53"/>
      <c r="H455" s="30">
        <v>0</v>
      </c>
      <c r="I455" s="31">
        <f t="shared" si="10"/>
        <v>0</v>
      </c>
    </row>
    <row r="456" spans="1:9" x14ac:dyDescent="0.2">
      <c r="A456" s="27" t="s">
        <v>22</v>
      </c>
      <c r="B456" s="9" t="s">
        <v>895</v>
      </c>
      <c r="C456" s="6" t="s">
        <v>24</v>
      </c>
      <c r="D456" s="10" t="s">
        <v>896</v>
      </c>
      <c r="E456" s="11" t="s">
        <v>129</v>
      </c>
      <c r="F456" s="28">
        <v>110.74508567910485</v>
      </c>
      <c r="G456" s="53"/>
      <c r="H456" s="30">
        <v>1632</v>
      </c>
      <c r="I456" s="31">
        <f t="shared" si="10"/>
        <v>0</v>
      </c>
    </row>
    <row r="457" spans="1:9" x14ac:dyDescent="0.2">
      <c r="A457" s="27" t="s">
        <v>22</v>
      </c>
      <c r="B457" s="9" t="s">
        <v>895</v>
      </c>
      <c r="C457" s="6" t="s">
        <v>89</v>
      </c>
      <c r="D457" s="10" t="s">
        <v>896</v>
      </c>
      <c r="E457" s="11" t="s">
        <v>129</v>
      </c>
      <c r="F457" s="28">
        <v>55.680168077549936</v>
      </c>
      <c r="G457" s="53"/>
      <c r="H457" s="30">
        <v>1632</v>
      </c>
      <c r="I457" s="31">
        <f t="shared" si="10"/>
        <v>0</v>
      </c>
    </row>
    <row r="458" spans="1:9" ht="12.75" customHeight="1" x14ac:dyDescent="0.2">
      <c r="A458" s="27" t="s">
        <v>22</v>
      </c>
      <c r="D458" s="14" t="s">
        <v>893</v>
      </c>
      <c r="F458" s="28">
        <v>0</v>
      </c>
      <c r="G458" s="53"/>
      <c r="H458" s="30">
        <v>0</v>
      </c>
      <c r="I458" s="31">
        <f t="shared" si="10"/>
        <v>0</v>
      </c>
    </row>
    <row r="459" spans="1:9" ht="25.5" x14ac:dyDescent="0.2">
      <c r="A459" s="27" t="s">
        <v>22</v>
      </c>
      <c r="B459" s="9" t="s">
        <v>897</v>
      </c>
      <c r="C459" s="6" t="s">
        <v>24</v>
      </c>
      <c r="D459" s="10" t="s">
        <v>898</v>
      </c>
      <c r="E459" s="11" t="s">
        <v>129</v>
      </c>
      <c r="F459" s="28">
        <v>59.802346266716619</v>
      </c>
      <c r="G459" s="53"/>
      <c r="H459" s="30">
        <v>625.19999999999993</v>
      </c>
      <c r="I459" s="31">
        <f t="shared" si="10"/>
        <v>0</v>
      </c>
    </row>
    <row r="460" spans="1:9" ht="25.5" x14ac:dyDescent="0.2">
      <c r="A460" s="27" t="s">
        <v>22</v>
      </c>
      <c r="B460" s="9" t="s">
        <v>899</v>
      </c>
      <c r="C460" s="6" t="s">
        <v>24</v>
      </c>
      <c r="D460" s="10" t="s">
        <v>900</v>
      </c>
      <c r="E460" s="11" t="s">
        <v>129</v>
      </c>
      <c r="F460" s="28">
        <v>16.18508486463308</v>
      </c>
      <c r="G460" s="53"/>
      <c r="H460" s="30">
        <v>850.8</v>
      </c>
      <c r="I460" s="31">
        <f t="shared" si="10"/>
        <v>0</v>
      </c>
    </row>
    <row r="461" spans="1:9" ht="25.5" x14ac:dyDescent="0.2">
      <c r="A461" s="27" t="s">
        <v>22</v>
      </c>
      <c r="B461" s="9" t="s">
        <v>901</v>
      </c>
      <c r="C461" s="6" t="s">
        <v>24</v>
      </c>
      <c r="D461" s="10" t="s">
        <v>902</v>
      </c>
      <c r="E461" s="11" t="s">
        <v>129</v>
      </c>
      <c r="F461" s="28">
        <v>9.2287571399254045</v>
      </c>
      <c r="G461" s="53"/>
      <c r="H461" s="30">
        <v>654</v>
      </c>
      <c r="I461" s="31">
        <f t="shared" si="10"/>
        <v>0</v>
      </c>
    </row>
    <row r="462" spans="1:9" ht="25.5" x14ac:dyDescent="0.2">
      <c r="A462" s="27" t="s">
        <v>22</v>
      </c>
      <c r="B462" s="9" t="s">
        <v>903</v>
      </c>
      <c r="C462" s="6" t="s">
        <v>24</v>
      </c>
      <c r="D462" s="10" t="s">
        <v>904</v>
      </c>
      <c r="E462" s="11" t="s">
        <v>129</v>
      </c>
      <c r="F462" s="28">
        <v>9.2287571399254045</v>
      </c>
      <c r="G462" s="53"/>
      <c r="H462" s="30">
        <v>799.19999999999993</v>
      </c>
      <c r="I462" s="31">
        <f t="shared" si="10"/>
        <v>0</v>
      </c>
    </row>
    <row r="463" spans="1:9" ht="25.5" x14ac:dyDescent="0.2">
      <c r="A463" s="27" t="s">
        <v>22</v>
      </c>
      <c r="B463" s="9" t="s">
        <v>905</v>
      </c>
      <c r="C463" s="6" t="s">
        <v>24</v>
      </c>
      <c r="D463" s="10" t="s">
        <v>906</v>
      </c>
      <c r="E463" s="11" t="s">
        <v>129</v>
      </c>
      <c r="F463" s="28">
        <v>22.456642373818482</v>
      </c>
      <c r="G463" s="53"/>
      <c r="H463" s="30">
        <v>825.6</v>
      </c>
      <c r="I463" s="31">
        <f t="shared" si="10"/>
        <v>0</v>
      </c>
    </row>
    <row r="464" spans="1:9" ht="12.75" customHeight="1" x14ac:dyDescent="0.2">
      <c r="A464" s="2" t="s">
        <v>20</v>
      </c>
      <c r="B464" s="9" t="s">
        <v>907</v>
      </c>
      <c r="C464" s="6" t="s">
        <v>24</v>
      </c>
      <c r="D464" s="10" t="s">
        <v>908</v>
      </c>
      <c r="E464" s="11" t="s">
        <v>129</v>
      </c>
      <c r="F464" s="28">
        <v>22.456642373818482</v>
      </c>
      <c r="G464" s="56"/>
      <c r="H464" s="44">
        <v>913.19999999999993</v>
      </c>
      <c r="I464" s="31">
        <f t="shared" si="10"/>
        <v>0</v>
      </c>
    </row>
    <row r="465" spans="1:9" ht="25.5" x14ac:dyDescent="0.2">
      <c r="A465" s="27" t="s">
        <v>22</v>
      </c>
      <c r="B465" s="9" t="s">
        <v>909</v>
      </c>
      <c r="C465" s="6" t="s">
        <v>24</v>
      </c>
      <c r="D465" s="10" t="s">
        <v>910</v>
      </c>
      <c r="E465" s="11" t="s">
        <v>26</v>
      </c>
      <c r="F465" s="28">
        <v>5.0040842093551552</v>
      </c>
      <c r="G465" s="53"/>
      <c r="H465" s="30">
        <v>4440</v>
      </c>
      <c r="I465" s="31">
        <f t="shared" si="10"/>
        <v>0</v>
      </c>
    </row>
    <row r="466" spans="1:9" x14ac:dyDescent="0.2">
      <c r="A466" s="27" t="s">
        <v>22</v>
      </c>
      <c r="B466" s="9" t="s">
        <v>912</v>
      </c>
      <c r="C466" s="6" t="s">
        <v>24</v>
      </c>
      <c r="D466" s="10" t="s">
        <v>913</v>
      </c>
      <c r="E466" s="11" t="s">
        <v>129</v>
      </c>
      <c r="F466" s="28">
        <v>8.3058814259328635</v>
      </c>
      <c r="G466" s="53"/>
      <c r="H466" s="30">
        <v>1183.2</v>
      </c>
      <c r="I466" s="31">
        <f t="shared" si="10"/>
        <v>0</v>
      </c>
    </row>
    <row r="467" spans="1:9" x14ac:dyDescent="0.2">
      <c r="A467" s="27" t="s">
        <v>22</v>
      </c>
      <c r="B467" s="9" t="s">
        <v>915</v>
      </c>
      <c r="C467" s="6" t="s">
        <v>24</v>
      </c>
      <c r="D467" s="10" t="s">
        <v>916</v>
      </c>
      <c r="E467" s="11" t="s">
        <v>129</v>
      </c>
      <c r="F467" s="28">
        <v>171.34725756461498</v>
      </c>
      <c r="G467" s="53"/>
      <c r="H467" s="30">
        <v>1236</v>
      </c>
      <c r="I467" s="31">
        <f t="shared" si="10"/>
        <v>0</v>
      </c>
    </row>
    <row r="468" spans="1:9" x14ac:dyDescent="0.2">
      <c r="A468" s="27" t="s">
        <v>22</v>
      </c>
      <c r="B468" s="9" t="s">
        <v>917</v>
      </c>
      <c r="C468" s="6" t="s">
        <v>24</v>
      </c>
      <c r="D468" s="10" t="s">
        <v>918</v>
      </c>
      <c r="E468" s="11" t="s">
        <v>129</v>
      </c>
      <c r="F468" s="28">
        <v>66.754676645460421</v>
      </c>
      <c r="G468" s="53"/>
      <c r="H468" s="30">
        <v>541.19999999999993</v>
      </c>
      <c r="I468" s="31">
        <f t="shared" si="10"/>
        <v>0</v>
      </c>
    </row>
    <row r="469" spans="1:9" ht="25.5" x14ac:dyDescent="0.2">
      <c r="A469" s="27" t="s">
        <v>22</v>
      </c>
      <c r="B469" s="9" t="s">
        <v>919</v>
      </c>
      <c r="C469" s="6" t="s">
        <v>24</v>
      </c>
      <c r="D469" s="10" t="s">
        <v>920</v>
      </c>
      <c r="E469" s="11" t="s">
        <v>129</v>
      </c>
      <c r="F469" s="28">
        <v>75.060558071393288</v>
      </c>
      <c r="G469" s="53"/>
      <c r="H469" s="30">
        <v>649.19999999999993</v>
      </c>
      <c r="I469" s="31">
        <f t="shared" si="10"/>
        <v>0</v>
      </c>
    </row>
    <row r="470" spans="1:9" x14ac:dyDescent="0.2">
      <c r="A470" s="27" t="s">
        <v>22</v>
      </c>
      <c r="B470" s="9" t="s">
        <v>921</v>
      </c>
      <c r="C470" s="6" t="s">
        <v>24</v>
      </c>
      <c r="D470" s="10" t="s">
        <v>922</v>
      </c>
      <c r="E470" s="11" t="s">
        <v>205</v>
      </c>
      <c r="F470" s="28">
        <v>938.25697589241611</v>
      </c>
      <c r="G470" s="53"/>
      <c r="H470" s="30">
        <v>129.6</v>
      </c>
      <c r="I470" s="31">
        <f t="shared" si="10"/>
        <v>0</v>
      </c>
    </row>
    <row r="471" spans="1:9" x14ac:dyDescent="0.2">
      <c r="A471" s="27" t="s">
        <v>22</v>
      </c>
      <c r="B471" s="9" t="s">
        <v>924</v>
      </c>
      <c r="C471" s="6" t="s">
        <v>24</v>
      </c>
      <c r="D471" s="10" t="s">
        <v>925</v>
      </c>
      <c r="E471" s="11" t="s">
        <v>205</v>
      </c>
      <c r="F471" s="28">
        <v>15.381261899875673</v>
      </c>
      <c r="G471" s="53"/>
      <c r="H471" s="30">
        <v>218.4</v>
      </c>
      <c r="I471" s="31">
        <f t="shared" si="10"/>
        <v>0</v>
      </c>
    </row>
    <row r="472" spans="1:9" ht="12.75" customHeight="1" x14ac:dyDescent="0.2">
      <c r="A472" s="27" t="s">
        <v>22</v>
      </c>
      <c r="B472" s="35" t="s">
        <v>17</v>
      </c>
      <c r="C472" s="36"/>
      <c r="D472" s="37" t="s">
        <v>926</v>
      </c>
      <c r="E472" s="36"/>
      <c r="F472" s="46">
        <v>0</v>
      </c>
      <c r="G472" s="57"/>
      <c r="H472" s="47"/>
      <c r="I472" s="26">
        <f>SUM(I473:I481)</f>
        <v>0</v>
      </c>
    </row>
    <row r="473" spans="1:9" ht="25.5" x14ac:dyDescent="0.2">
      <c r="A473" s="27" t="s">
        <v>22</v>
      </c>
      <c r="B473" s="9" t="s">
        <v>927</v>
      </c>
      <c r="C473" s="6" t="s">
        <v>24</v>
      </c>
      <c r="D473" s="10" t="s">
        <v>928</v>
      </c>
      <c r="E473" s="11" t="s">
        <v>129</v>
      </c>
      <c r="F473" s="28">
        <v>8.7980818067288844</v>
      </c>
      <c r="G473" s="53"/>
      <c r="H473" s="30">
        <v>2256</v>
      </c>
      <c r="I473" s="31">
        <f t="shared" ref="I473:I481" si="11">F473*G473</f>
        <v>0</v>
      </c>
    </row>
    <row r="474" spans="1:9" ht="12.75" customHeight="1" x14ac:dyDescent="0.2">
      <c r="A474" s="2" t="s">
        <v>20</v>
      </c>
      <c r="B474" s="9" t="s">
        <v>930</v>
      </c>
      <c r="C474" s="6" t="s">
        <v>24</v>
      </c>
      <c r="D474" s="10" t="s">
        <v>931</v>
      </c>
      <c r="E474" s="11" t="s">
        <v>129</v>
      </c>
      <c r="F474" s="28">
        <v>1.9688015231840861</v>
      </c>
      <c r="G474" s="56"/>
      <c r="H474" s="44">
        <v>3600</v>
      </c>
      <c r="I474" s="31">
        <f t="shared" si="11"/>
        <v>0</v>
      </c>
    </row>
    <row r="475" spans="1:9" ht="25.5" x14ac:dyDescent="0.2">
      <c r="A475" s="27" t="s">
        <v>22</v>
      </c>
      <c r="B475" s="9" t="s">
        <v>932</v>
      </c>
      <c r="C475" s="6" t="s">
        <v>24</v>
      </c>
      <c r="D475" s="10" t="s">
        <v>933</v>
      </c>
      <c r="E475" s="11" t="s">
        <v>129</v>
      </c>
      <c r="F475" s="28">
        <v>3.1685399513743886</v>
      </c>
      <c r="G475" s="53"/>
      <c r="H475" s="30">
        <v>5316</v>
      </c>
      <c r="I475" s="31">
        <f t="shared" si="11"/>
        <v>0</v>
      </c>
    </row>
    <row r="476" spans="1:9" ht="25.5" x14ac:dyDescent="0.2">
      <c r="A476" s="27" t="s">
        <v>22</v>
      </c>
      <c r="B476" s="9" t="s">
        <v>934</v>
      </c>
      <c r="C476" s="6" t="s">
        <v>24</v>
      </c>
      <c r="D476" s="10" t="s">
        <v>935</v>
      </c>
      <c r="E476" s="11" t="s">
        <v>129</v>
      </c>
      <c r="F476" s="28">
        <v>4.7558861794415579</v>
      </c>
      <c r="G476" s="53"/>
      <c r="H476" s="30">
        <v>1956</v>
      </c>
      <c r="I476" s="31">
        <f t="shared" si="11"/>
        <v>0</v>
      </c>
    </row>
    <row r="477" spans="1:9" x14ac:dyDescent="0.2">
      <c r="A477" s="27" t="s">
        <v>22</v>
      </c>
      <c r="B477" s="9" t="s">
        <v>936</v>
      </c>
      <c r="C477" s="6" t="s">
        <v>24</v>
      </c>
      <c r="D477" s="10" t="s">
        <v>937</v>
      </c>
      <c r="E477" s="11" t="s">
        <v>129</v>
      </c>
      <c r="F477" s="28">
        <v>14.569131271562238</v>
      </c>
      <c r="G477" s="53"/>
      <c r="H477" s="30">
        <v>242.39999999999998</v>
      </c>
      <c r="I477" s="31">
        <f t="shared" si="11"/>
        <v>0</v>
      </c>
    </row>
    <row r="478" spans="1:9" x14ac:dyDescent="0.2">
      <c r="A478" s="27" t="s">
        <v>22</v>
      </c>
      <c r="B478" s="9" t="s">
        <v>938</v>
      </c>
      <c r="C478" s="6" t="s">
        <v>24</v>
      </c>
      <c r="D478" s="10" t="s">
        <v>939</v>
      </c>
      <c r="E478" s="11" t="s">
        <v>129</v>
      </c>
      <c r="F478" s="28">
        <v>13.720085614689101</v>
      </c>
      <c r="G478" s="53"/>
      <c r="H478" s="30">
        <v>358.8</v>
      </c>
      <c r="I478" s="31">
        <f t="shared" si="11"/>
        <v>0</v>
      </c>
    </row>
    <row r="479" spans="1:9" x14ac:dyDescent="0.2">
      <c r="A479" s="27" t="s">
        <v>22</v>
      </c>
      <c r="B479" s="9" t="s">
        <v>940</v>
      </c>
      <c r="C479" s="6" t="s">
        <v>24</v>
      </c>
      <c r="D479" s="10" t="s">
        <v>941</v>
      </c>
      <c r="E479" s="11" t="s">
        <v>129</v>
      </c>
      <c r="F479" s="28">
        <v>13.04331009109457</v>
      </c>
      <c r="G479" s="53"/>
      <c r="H479" s="30">
        <v>1161.5999999999999</v>
      </c>
      <c r="I479" s="31">
        <f t="shared" si="11"/>
        <v>0</v>
      </c>
    </row>
    <row r="480" spans="1:9" x14ac:dyDescent="0.2">
      <c r="A480" s="27" t="s">
        <v>22</v>
      </c>
      <c r="B480" s="9" t="s">
        <v>943</v>
      </c>
      <c r="C480" s="6" t="s">
        <v>24</v>
      </c>
      <c r="D480" s="10" t="s">
        <v>944</v>
      </c>
      <c r="E480" s="11" t="s">
        <v>129</v>
      </c>
      <c r="F480" s="28">
        <v>20.697026012472705</v>
      </c>
      <c r="G480" s="53"/>
      <c r="H480" s="30">
        <v>828</v>
      </c>
      <c r="I480" s="31">
        <f t="shared" si="11"/>
        <v>0</v>
      </c>
    </row>
    <row r="481" spans="1:9" x14ac:dyDescent="0.2">
      <c r="A481" s="27" t="s">
        <v>22</v>
      </c>
      <c r="B481" s="9" t="s">
        <v>946</v>
      </c>
      <c r="C481" s="6" t="s">
        <v>24</v>
      </c>
      <c r="D481" s="10" t="s">
        <v>947</v>
      </c>
      <c r="E481" s="11" t="s">
        <v>129</v>
      </c>
      <c r="F481" s="28">
        <v>4.6512935985224031</v>
      </c>
      <c r="G481" s="53"/>
      <c r="H481" s="30">
        <v>1075.2</v>
      </c>
      <c r="I481" s="31">
        <f t="shared" si="11"/>
        <v>0</v>
      </c>
    </row>
    <row r="482" spans="1:9" ht="12.75" customHeight="1" x14ac:dyDescent="0.2">
      <c r="A482" s="45" t="s">
        <v>22</v>
      </c>
      <c r="B482" s="35" t="s">
        <v>36</v>
      </c>
      <c r="C482" s="36"/>
      <c r="D482" s="37" t="s">
        <v>948</v>
      </c>
      <c r="E482" s="36"/>
      <c r="F482" s="46">
        <v>0</v>
      </c>
      <c r="G482" s="57"/>
      <c r="H482" s="47"/>
      <c r="I482" s="26">
        <f>SUM(I483:I498)</f>
        <v>0</v>
      </c>
    </row>
    <row r="483" spans="1:9" x14ac:dyDescent="0.2">
      <c r="A483" s="27" t="s">
        <v>22</v>
      </c>
      <c r="B483" s="9" t="s">
        <v>949</v>
      </c>
      <c r="C483" s="6" t="s">
        <v>24</v>
      </c>
      <c r="D483" s="10" t="s">
        <v>950</v>
      </c>
      <c r="E483" s="11" t="s">
        <v>94</v>
      </c>
      <c r="F483" s="28">
        <v>3</v>
      </c>
      <c r="G483" s="53"/>
      <c r="H483" s="30">
        <v>2172</v>
      </c>
      <c r="I483" s="31">
        <f t="shared" ref="I483:I498" si="12">F483*G483</f>
        <v>0</v>
      </c>
    </row>
    <row r="484" spans="1:9" x14ac:dyDescent="0.2">
      <c r="A484" s="27" t="s">
        <v>22</v>
      </c>
      <c r="B484" s="9" t="s">
        <v>952</v>
      </c>
      <c r="C484" s="6" t="s">
        <v>24</v>
      </c>
      <c r="D484" s="10" t="s">
        <v>953</v>
      </c>
      <c r="E484" s="11" t="s">
        <v>94</v>
      </c>
      <c r="F484" s="28">
        <v>20</v>
      </c>
      <c r="G484" s="53"/>
      <c r="H484" s="30">
        <v>684</v>
      </c>
      <c r="I484" s="31">
        <f t="shared" si="12"/>
        <v>0</v>
      </c>
    </row>
    <row r="485" spans="1:9" x14ac:dyDescent="0.2">
      <c r="A485" s="27" t="s">
        <v>22</v>
      </c>
      <c r="B485" s="9" t="s">
        <v>955</v>
      </c>
      <c r="C485" s="6" t="s">
        <v>24</v>
      </c>
      <c r="D485" s="10" t="s">
        <v>956</v>
      </c>
      <c r="E485" s="11" t="s">
        <v>94</v>
      </c>
      <c r="F485" s="28">
        <v>6</v>
      </c>
      <c r="G485" s="53"/>
      <c r="H485" s="30">
        <v>834</v>
      </c>
      <c r="I485" s="31">
        <f t="shared" si="12"/>
        <v>0</v>
      </c>
    </row>
    <row r="486" spans="1:9" ht="25.5" x14ac:dyDescent="0.2">
      <c r="A486" s="27" t="s">
        <v>22</v>
      </c>
      <c r="B486" s="9" t="s">
        <v>958</v>
      </c>
      <c r="C486" s="6" t="s">
        <v>24</v>
      </c>
      <c r="D486" s="10" t="s">
        <v>959</v>
      </c>
      <c r="E486" s="11" t="s">
        <v>205</v>
      </c>
      <c r="F486" s="28">
        <v>63.723884853507059</v>
      </c>
      <c r="G486" s="53"/>
      <c r="H486" s="30">
        <v>309.59999999999997</v>
      </c>
      <c r="I486" s="31">
        <f t="shared" si="12"/>
        <v>0</v>
      </c>
    </row>
    <row r="487" spans="1:9" ht="25.5" x14ac:dyDescent="0.2">
      <c r="A487" s="27" t="s">
        <v>22</v>
      </c>
      <c r="B487" s="9" t="s">
        <v>961</v>
      </c>
      <c r="C487" s="6" t="s">
        <v>24</v>
      </c>
      <c r="D487" s="10" t="s">
        <v>962</v>
      </c>
      <c r="E487" s="11" t="s">
        <v>205</v>
      </c>
      <c r="F487" s="28">
        <v>6.20623725183696</v>
      </c>
      <c r="G487" s="53"/>
      <c r="H487" s="30">
        <v>496.79999999999995</v>
      </c>
      <c r="I487" s="31">
        <f t="shared" si="12"/>
        <v>0</v>
      </c>
    </row>
    <row r="488" spans="1:9" x14ac:dyDescent="0.2">
      <c r="A488" s="27" t="s">
        <v>22</v>
      </c>
      <c r="B488" s="9" t="s">
        <v>963</v>
      </c>
      <c r="C488" s="6" t="s">
        <v>24</v>
      </c>
      <c r="D488" s="10" t="s">
        <v>964</v>
      </c>
      <c r="E488" s="11" t="s">
        <v>205</v>
      </c>
      <c r="F488" s="28">
        <v>15.381261899875673</v>
      </c>
      <c r="G488" s="53"/>
      <c r="H488" s="30">
        <v>218.4</v>
      </c>
      <c r="I488" s="31">
        <f t="shared" si="12"/>
        <v>0</v>
      </c>
    </row>
    <row r="489" spans="1:9" ht="25.5" x14ac:dyDescent="0.2">
      <c r="A489" s="27" t="s">
        <v>22</v>
      </c>
      <c r="B489" s="9" t="s">
        <v>966</v>
      </c>
      <c r="C489" s="6" t="s">
        <v>24</v>
      </c>
      <c r="D489" s="10" t="s">
        <v>967</v>
      </c>
      <c r="E489" s="11" t="s">
        <v>205</v>
      </c>
      <c r="F489" s="28">
        <v>36.915028559701618</v>
      </c>
      <c r="G489" s="53"/>
      <c r="H489" s="30">
        <v>102</v>
      </c>
      <c r="I489" s="31">
        <f t="shared" si="12"/>
        <v>0</v>
      </c>
    </row>
    <row r="490" spans="1:9" ht="25.5" x14ac:dyDescent="0.2">
      <c r="A490" s="27" t="s">
        <v>22</v>
      </c>
      <c r="B490" s="9" t="s">
        <v>969</v>
      </c>
      <c r="C490" s="6" t="s">
        <v>24</v>
      </c>
      <c r="D490" s="10" t="s">
        <v>970</v>
      </c>
      <c r="E490" s="11" t="s">
        <v>205</v>
      </c>
      <c r="F490" s="28">
        <v>12.305009519900539</v>
      </c>
      <c r="G490" s="53"/>
      <c r="H490" s="30">
        <v>600</v>
      </c>
      <c r="I490" s="31">
        <f t="shared" si="12"/>
        <v>0</v>
      </c>
    </row>
    <row r="491" spans="1:9" ht="12.75" customHeight="1" x14ac:dyDescent="0.2">
      <c r="A491" s="2" t="s">
        <v>20</v>
      </c>
      <c r="B491" s="9" t="s">
        <v>971</v>
      </c>
      <c r="C491" s="6" t="s">
        <v>24</v>
      </c>
      <c r="D491" s="10" t="s">
        <v>972</v>
      </c>
      <c r="E491" s="11" t="s">
        <v>205</v>
      </c>
      <c r="F491" s="28">
        <v>307.62523799751341</v>
      </c>
      <c r="G491" s="56"/>
      <c r="H491" s="44">
        <v>15.839999999999998</v>
      </c>
      <c r="I491" s="31">
        <f t="shared" si="12"/>
        <v>0</v>
      </c>
    </row>
    <row r="492" spans="1:9" x14ac:dyDescent="0.2">
      <c r="A492" s="27" t="s">
        <v>22</v>
      </c>
      <c r="B492" s="9" t="s">
        <v>974</v>
      </c>
      <c r="C492" s="6" t="s">
        <v>24</v>
      </c>
      <c r="D492" s="10" t="s">
        <v>975</v>
      </c>
      <c r="E492" s="11" t="s">
        <v>205</v>
      </c>
      <c r="F492" s="28">
        <v>12.305009519900539</v>
      </c>
      <c r="G492" s="53"/>
      <c r="H492" s="30">
        <v>145.19999999999999</v>
      </c>
      <c r="I492" s="31">
        <f t="shared" si="12"/>
        <v>0</v>
      </c>
    </row>
    <row r="493" spans="1:9" ht="25.5" x14ac:dyDescent="0.2">
      <c r="A493" s="27" t="s">
        <v>22</v>
      </c>
      <c r="B493" s="9" t="s">
        <v>976</v>
      </c>
      <c r="C493" s="6" t="s">
        <v>24</v>
      </c>
      <c r="D493" s="10" t="s">
        <v>977</v>
      </c>
      <c r="E493" s="11" t="s">
        <v>205</v>
      </c>
      <c r="F493" s="28">
        <v>12.305009519900539</v>
      </c>
      <c r="G493" s="53"/>
      <c r="H493" s="30">
        <v>86.399999999999991</v>
      </c>
      <c r="I493" s="31">
        <f t="shared" si="12"/>
        <v>0</v>
      </c>
    </row>
    <row r="494" spans="1:9" ht="25.5" x14ac:dyDescent="0.2">
      <c r="A494" s="27" t="s">
        <v>22</v>
      </c>
      <c r="B494" s="9" t="s">
        <v>979</v>
      </c>
      <c r="C494" s="6" t="s">
        <v>24</v>
      </c>
      <c r="D494" s="10" t="s">
        <v>980</v>
      </c>
      <c r="E494" s="11" t="s">
        <v>94</v>
      </c>
      <c r="F494" s="28">
        <v>5</v>
      </c>
      <c r="G494" s="53"/>
      <c r="H494" s="30">
        <v>820.8</v>
      </c>
      <c r="I494" s="31">
        <f t="shared" si="12"/>
        <v>0</v>
      </c>
    </row>
    <row r="495" spans="1:9" x14ac:dyDescent="0.2">
      <c r="A495" s="27" t="s">
        <v>22</v>
      </c>
      <c r="B495" s="9" t="s">
        <v>981</v>
      </c>
      <c r="C495" s="6" t="s">
        <v>24</v>
      </c>
      <c r="D495" s="10" t="s">
        <v>982</v>
      </c>
      <c r="E495" s="11" t="s">
        <v>205</v>
      </c>
      <c r="F495" s="28">
        <v>49.220038079602155</v>
      </c>
      <c r="G495" s="53"/>
      <c r="H495" s="30">
        <v>27.599999999999998</v>
      </c>
      <c r="I495" s="31">
        <f t="shared" si="12"/>
        <v>0</v>
      </c>
    </row>
    <row r="496" spans="1:9" x14ac:dyDescent="0.2">
      <c r="A496" s="27" t="s">
        <v>22</v>
      </c>
      <c r="B496" s="9" t="s">
        <v>983</v>
      </c>
      <c r="C496" s="6" t="s">
        <v>24</v>
      </c>
      <c r="D496" s="10" t="s">
        <v>984</v>
      </c>
      <c r="E496" s="11" t="s">
        <v>205</v>
      </c>
      <c r="F496" s="28">
        <v>3.0762523799751347</v>
      </c>
      <c r="G496" s="53"/>
      <c r="H496" s="30">
        <v>202.79999999999998</v>
      </c>
      <c r="I496" s="31">
        <f t="shared" si="12"/>
        <v>0</v>
      </c>
    </row>
    <row r="497" spans="1:9" x14ac:dyDescent="0.2">
      <c r="A497" s="27" t="s">
        <v>22</v>
      </c>
      <c r="B497" s="9" t="s">
        <v>985</v>
      </c>
      <c r="C497" s="6" t="s">
        <v>24</v>
      </c>
      <c r="D497" s="10" t="s">
        <v>986</v>
      </c>
      <c r="E497" s="11" t="s">
        <v>205</v>
      </c>
      <c r="F497" s="28">
        <v>9.2287571399254045</v>
      </c>
      <c r="G497" s="53"/>
      <c r="H497" s="30">
        <v>162</v>
      </c>
      <c r="I497" s="31">
        <f t="shared" si="12"/>
        <v>0</v>
      </c>
    </row>
    <row r="498" spans="1:9" x14ac:dyDescent="0.2">
      <c r="A498" s="27" t="s">
        <v>22</v>
      </c>
      <c r="B498" s="9" t="s">
        <v>988</v>
      </c>
      <c r="C498" s="6" t="s">
        <v>24</v>
      </c>
      <c r="D498" s="10" t="s">
        <v>989</v>
      </c>
      <c r="E498" s="11" t="s">
        <v>129</v>
      </c>
      <c r="F498" s="28">
        <v>3.3038950560932947</v>
      </c>
      <c r="G498" s="53"/>
      <c r="H498" s="30">
        <v>406.8</v>
      </c>
      <c r="I498" s="31">
        <f t="shared" si="12"/>
        <v>0</v>
      </c>
    </row>
    <row r="499" spans="1:9" ht="12.75" customHeight="1" x14ac:dyDescent="0.2">
      <c r="A499" s="45" t="s">
        <v>22</v>
      </c>
      <c r="B499" s="35" t="s">
        <v>991</v>
      </c>
      <c r="C499" s="36"/>
      <c r="D499" s="37" t="s">
        <v>992</v>
      </c>
      <c r="E499" s="36"/>
      <c r="F499" s="46">
        <v>0</v>
      </c>
      <c r="G499" s="57"/>
      <c r="H499" s="47"/>
      <c r="I499" s="26">
        <f>SUM(I500:I509)</f>
        <v>0</v>
      </c>
    </row>
    <row r="500" spans="1:9" ht="25.5" x14ac:dyDescent="0.2">
      <c r="A500" s="27" t="s">
        <v>22</v>
      </c>
      <c r="B500" s="9" t="s">
        <v>993</v>
      </c>
      <c r="C500" s="6" t="s">
        <v>24</v>
      </c>
      <c r="D500" s="10" t="s">
        <v>994</v>
      </c>
      <c r="E500" s="11" t="s">
        <v>129</v>
      </c>
      <c r="F500" s="28">
        <v>6.4601299979477824</v>
      </c>
      <c r="G500" s="53"/>
      <c r="H500" s="30">
        <v>151.19999999999999</v>
      </c>
      <c r="I500" s="31">
        <f t="shared" ref="I500:I509" si="13">F500*G500</f>
        <v>0</v>
      </c>
    </row>
    <row r="501" spans="1:9" x14ac:dyDescent="0.2">
      <c r="A501" s="27" t="s">
        <v>22</v>
      </c>
      <c r="B501" s="9" t="s">
        <v>996</v>
      </c>
      <c r="C501" s="6" t="s">
        <v>24</v>
      </c>
      <c r="D501" s="10" t="s">
        <v>997</v>
      </c>
      <c r="E501" s="11" t="s">
        <v>129</v>
      </c>
      <c r="F501" s="28">
        <v>9.2902821875249071</v>
      </c>
      <c r="G501" s="53"/>
      <c r="H501" s="30">
        <v>694.8</v>
      </c>
      <c r="I501" s="31">
        <f t="shared" si="13"/>
        <v>0</v>
      </c>
    </row>
    <row r="502" spans="1:9" ht="12.75" customHeight="1" x14ac:dyDescent="0.2">
      <c r="A502" s="2" t="s">
        <v>20</v>
      </c>
      <c r="B502" s="9" t="s">
        <v>999</v>
      </c>
      <c r="C502" s="6" t="s">
        <v>24</v>
      </c>
      <c r="D502" s="10" t="s">
        <v>1000</v>
      </c>
      <c r="E502" s="11" t="s">
        <v>129</v>
      </c>
      <c r="F502" s="28">
        <v>15.295687085235974</v>
      </c>
      <c r="G502" s="56"/>
      <c r="H502" s="44">
        <v>694.8</v>
      </c>
      <c r="I502" s="31">
        <f t="shared" si="13"/>
        <v>0</v>
      </c>
    </row>
    <row r="503" spans="1:9" x14ac:dyDescent="0.2">
      <c r="A503" s="27" t="s">
        <v>22</v>
      </c>
      <c r="B503" s="9" t="s">
        <v>1001</v>
      </c>
      <c r="C503" s="6" t="s">
        <v>24</v>
      </c>
      <c r="D503" s="10" t="s">
        <v>1002</v>
      </c>
      <c r="E503" s="11" t="s">
        <v>129</v>
      </c>
      <c r="F503" s="28">
        <v>10.975755013878594</v>
      </c>
      <c r="G503" s="53"/>
      <c r="H503" s="30">
        <v>694.8</v>
      </c>
      <c r="I503" s="31">
        <f t="shared" si="13"/>
        <v>0</v>
      </c>
    </row>
    <row r="504" spans="1:9" ht="12.75" customHeight="1" x14ac:dyDescent="0.2">
      <c r="A504" s="2" t="s">
        <v>20</v>
      </c>
      <c r="B504" s="9" t="s">
        <v>1004</v>
      </c>
      <c r="C504" s="6" t="s">
        <v>24</v>
      </c>
      <c r="D504" s="10" t="s">
        <v>1005</v>
      </c>
      <c r="E504" s="11" t="s">
        <v>129</v>
      </c>
      <c r="F504" s="28">
        <v>9.431525902397901</v>
      </c>
      <c r="G504" s="56"/>
      <c r="H504" s="44">
        <v>498</v>
      </c>
      <c r="I504" s="31">
        <f t="shared" si="13"/>
        <v>0</v>
      </c>
    </row>
    <row r="505" spans="1:9" ht="25.5" x14ac:dyDescent="0.2">
      <c r="A505" s="27" t="s">
        <v>22</v>
      </c>
      <c r="B505" s="9" t="s">
        <v>1006</v>
      </c>
      <c r="C505" s="6" t="s">
        <v>24</v>
      </c>
      <c r="D505" s="10" t="s">
        <v>1007</v>
      </c>
      <c r="E505" s="11" t="s">
        <v>129</v>
      </c>
      <c r="F505" s="28">
        <v>15.276139881293181</v>
      </c>
      <c r="G505" s="53"/>
      <c r="H505" s="30">
        <v>909.6</v>
      </c>
      <c r="I505" s="31">
        <f t="shared" si="13"/>
        <v>0</v>
      </c>
    </row>
    <row r="506" spans="1:9" ht="25.5" x14ac:dyDescent="0.2">
      <c r="A506" s="27" t="s">
        <v>22</v>
      </c>
      <c r="B506" s="9" t="s">
        <v>1008</v>
      </c>
      <c r="C506" s="6" t="s">
        <v>24</v>
      </c>
      <c r="D506" s="10" t="s">
        <v>1009</v>
      </c>
      <c r="E506" s="11" t="s">
        <v>129</v>
      </c>
      <c r="F506" s="28">
        <v>15.276139881293181</v>
      </c>
      <c r="G506" s="53"/>
      <c r="H506" s="30">
        <v>909.6</v>
      </c>
      <c r="I506" s="31">
        <f t="shared" si="13"/>
        <v>0</v>
      </c>
    </row>
    <row r="507" spans="1:9" ht="25.5" x14ac:dyDescent="0.2">
      <c r="A507" s="27" t="s">
        <v>22</v>
      </c>
      <c r="B507" s="9" t="s">
        <v>1010</v>
      </c>
      <c r="C507" s="6" t="s">
        <v>24</v>
      </c>
      <c r="D507" s="10" t="s">
        <v>1011</v>
      </c>
      <c r="E507" s="11" t="s">
        <v>129</v>
      </c>
      <c r="F507" s="28">
        <v>15.276139881293181</v>
      </c>
      <c r="G507" s="53"/>
      <c r="H507" s="30">
        <v>909.6</v>
      </c>
      <c r="I507" s="31">
        <f t="shared" si="13"/>
        <v>0</v>
      </c>
    </row>
    <row r="508" spans="1:9" x14ac:dyDescent="0.2">
      <c r="A508" s="27" t="s">
        <v>22</v>
      </c>
      <c r="B508" s="9" t="s">
        <v>1013</v>
      </c>
      <c r="C508" s="6" t="s">
        <v>24</v>
      </c>
      <c r="D508" s="10" t="s">
        <v>1014</v>
      </c>
      <c r="E508" s="11" t="s">
        <v>129</v>
      </c>
      <c r="F508" s="28">
        <v>3.9129930273283713</v>
      </c>
      <c r="G508" s="53"/>
      <c r="H508" s="30">
        <v>301.2</v>
      </c>
      <c r="I508" s="31">
        <f t="shared" si="13"/>
        <v>0</v>
      </c>
    </row>
    <row r="509" spans="1:9" x14ac:dyDescent="0.2">
      <c r="A509" s="27" t="s">
        <v>22</v>
      </c>
      <c r="B509" s="9" t="s">
        <v>1016</v>
      </c>
      <c r="C509" s="6" t="s">
        <v>24</v>
      </c>
      <c r="D509" s="10" t="s">
        <v>1638</v>
      </c>
      <c r="E509" s="11" t="s">
        <v>129</v>
      </c>
      <c r="F509" s="28">
        <v>5.7833544743532528</v>
      </c>
      <c r="G509" s="53"/>
      <c r="H509" s="30">
        <v>141.6</v>
      </c>
      <c r="I509" s="31">
        <f t="shared" si="13"/>
        <v>0</v>
      </c>
    </row>
    <row r="510" spans="1:9" ht="12.75" customHeight="1" x14ac:dyDescent="0.2">
      <c r="A510" s="27" t="s">
        <v>22</v>
      </c>
      <c r="B510" s="35" t="s">
        <v>197</v>
      </c>
      <c r="C510" s="36"/>
      <c r="D510" s="37" t="s">
        <v>1018</v>
      </c>
      <c r="E510" s="36"/>
      <c r="F510" s="46">
        <v>0</v>
      </c>
      <c r="G510" s="57"/>
      <c r="H510" s="47"/>
      <c r="I510" s="26">
        <f>SUM(I511:I512)</f>
        <v>0</v>
      </c>
    </row>
    <row r="511" spans="1:9" x14ac:dyDescent="0.2">
      <c r="A511" s="27" t="s">
        <v>22</v>
      </c>
      <c r="B511" s="9" t="s">
        <v>1019</v>
      </c>
      <c r="C511" s="6" t="s">
        <v>24</v>
      </c>
      <c r="D511" s="10" t="s">
        <v>1020</v>
      </c>
      <c r="E511" s="11" t="s">
        <v>205</v>
      </c>
      <c r="F511" s="28">
        <v>61.525047599502692</v>
      </c>
      <c r="G511" s="53"/>
      <c r="H511" s="30">
        <v>48</v>
      </c>
      <c r="I511" s="31">
        <f>F511*G511</f>
        <v>0</v>
      </c>
    </row>
    <row r="512" spans="1:9" x14ac:dyDescent="0.2">
      <c r="A512" s="27" t="s">
        <v>22</v>
      </c>
      <c r="B512" s="9"/>
      <c r="C512" s="6" t="s">
        <v>24</v>
      </c>
      <c r="D512" s="52" t="s">
        <v>1652</v>
      </c>
      <c r="E512" s="11" t="s">
        <v>205</v>
      </c>
      <c r="F512" s="28">
        <v>500</v>
      </c>
      <c r="G512" s="53"/>
      <c r="H512" s="30">
        <v>550</v>
      </c>
      <c r="I512" s="31">
        <f>F512*G512</f>
        <v>0</v>
      </c>
    </row>
    <row r="513" spans="1:9" ht="12.75" customHeight="1" x14ac:dyDescent="0.2">
      <c r="A513" s="45" t="s">
        <v>22</v>
      </c>
      <c r="B513" s="35" t="s">
        <v>200</v>
      </c>
      <c r="C513" s="36"/>
      <c r="D513" s="37" t="s">
        <v>1022</v>
      </c>
      <c r="E513" s="36"/>
      <c r="F513" s="46">
        <v>0</v>
      </c>
      <c r="G513" s="57"/>
      <c r="H513" s="47"/>
      <c r="I513" s="26">
        <f>SUM(I514:I525)</f>
        <v>0</v>
      </c>
    </row>
    <row r="514" spans="1:9" x14ac:dyDescent="0.2">
      <c r="A514" s="27" t="s">
        <v>22</v>
      </c>
      <c r="B514" s="9" t="s">
        <v>1023</v>
      </c>
      <c r="C514" s="6" t="s">
        <v>24</v>
      </c>
      <c r="D514" s="10" t="s">
        <v>1024</v>
      </c>
      <c r="E514" s="11" t="s">
        <v>205</v>
      </c>
      <c r="F514" s="28">
        <v>922.87571399254045</v>
      </c>
      <c r="G514" s="53"/>
      <c r="H514" s="30">
        <v>38.4</v>
      </c>
      <c r="I514" s="31">
        <f t="shared" ref="I514:I524" si="14">F514*G514</f>
        <v>0</v>
      </c>
    </row>
    <row r="515" spans="1:9" x14ac:dyDescent="0.2">
      <c r="A515" s="27" t="s">
        <v>22</v>
      </c>
      <c r="B515" s="9" t="s">
        <v>1026</v>
      </c>
      <c r="C515" s="6" t="s">
        <v>24</v>
      </c>
      <c r="D515" s="10" t="s">
        <v>1027</v>
      </c>
      <c r="E515" s="11" t="s">
        <v>205</v>
      </c>
      <c r="F515" s="28">
        <v>27.686271419776212</v>
      </c>
      <c r="G515" s="53"/>
      <c r="H515" s="30">
        <v>48</v>
      </c>
      <c r="I515" s="31">
        <f t="shared" si="14"/>
        <v>0</v>
      </c>
    </row>
    <row r="516" spans="1:9" x14ac:dyDescent="0.2">
      <c r="A516" s="27" t="s">
        <v>22</v>
      </c>
      <c r="B516" s="9" t="s">
        <v>1029</v>
      </c>
      <c r="C516" s="6" t="s">
        <v>24</v>
      </c>
      <c r="D516" s="10" t="s">
        <v>1030</v>
      </c>
      <c r="E516" s="11" t="s">
        <v>205</v>
      </c>
      <c r="F516" s="28">
        <v>922.87571399254045</v>
      </c>
      <c r="G516" s="53"/>
      <c r="H516" s="30">
        <v>5.28</v>
      </c>
      <c r="I516" s="31">
        <f t="shared" si="14"/>
        <v>0</v>
      </c>
    </row>
    <row r="517" spans="1:9" x14ac:dyDescent="0.2">
      <c r="A517" s="27" t="s">
        <v>22</v>
      </c>
      <c r="B517" s="9" t="s">
        <v>1032</v>
      </c>
      <c r="C517" s="6" t="s">
        <v>24</v>
      </c>
      <c r="D517" s="10" t="s">
        <v>1033</v>
      </c>
      <c r="E517" s="11" t="s">
        <v>94</v>
      </c>
      <c r="F517" s="28">
        <v>7</v>
      </c>
      <c r="G517" s="53"/>
      <c r="H517" s="30">
        <v>258</v>
      </c>
      <c r="I517" s="31">
        <f t="shared" si="14"/>
        <v>0</v>
      </c>
    </row>
    <row r="518" spans="1:9" ht="12.75" customHeight="1" x14ac:dyDescent="0.2">
      <c r="A518" s="2" t="s">
        <v>20</v>
      </c>
      <c r="B518" s="9" t="s">
        <v>1035</v>
      </c>
      <c r="C518" s="6" t="s">
        <v>24</v>
      </c>
      <c r="D518" s="10" t="s">
        <v>1036</v>
      </c>
      <c r="E518" s="11" t="s">
        <v>94</v>
      </c>
      <c r="F518" s="28">
        <v>6</v>
      </c>
      <c r="G518" s="56"/>
      <c r="H518" s="44">
        <v>152.4</v>
      </c>
      <c r="I518" s="31">
        <f t="shared" si="14"/>
        <v>0</v>
      </c>
    </row>
    <row r="519" spans="1:9" x14ac:dyDescent="0.2">
      <c r="A519" s="27" t="s">
        <v>22</v>
      </c>
      <c r="B519" s="9" t="s">
        <v>1038</v>
      </c>
      <c r="C519" s="6" t="s">
        <v>24</v>
      </c>
      <c r="D519" s="10" t="s">
        <v>1039</v>
      </c>
      <c r="E519" s="11" t="s">
        <v>94</v>
      </c>
      <c r="F519" s="28">
        <v>5</v>
      </c>
      <c r="G519" s="53"/>
      <c r="H519" s="30">
        <v>225.6</v>
      </c>
      <c r="I519" s="31">
        <f t="shared" si="14"/>
        <v>0</v>
      </c>
    </row>
    <row r="520" spans="1:9" x14ac:dyDescent="0.2">
      <c r="A520" s="27" t="s">
        <v>22</v>
      </c>
      <c r="B520" s="9" t="s">
        <v>1040</v>
      </c>
      <c r="C520" s="6" t="s">
        <v>24</v>
      </c>
      <c r="D520" s="10" t="s">
        <v>1041</v>
      </c>
      <c r="E520" s="11" t="s">
        <v>94</v>
      </c>
      <c r="F520" s="28">
        <v>4</v>
      </c>
      <c r="G520" s="53"/>
      <c r="H520" s="30">
        <v>43.199999999999996</v>
      </c>
      <c r="I520" s="31">
        <f t="shared" si="14"/>
        <v>0</v>
      </c>
    </row>
    <row r="521" spans="1:9" ht="25.5" x14ac:dyDescent="0.2">
      <c r="A521" s="27" t="s">
        <v>22</v>
      </c>
      <c r="B521" s="9" t="s">
        <v>1042</v>
      </c>
      <c r="C521" s="6" t="s">
        <v>24</v>
      </c>
      <c r="D521" s="10" t="s">
        <v>1043</v>
      </c>
      <c r="E521" s="11" t="s">
        <v>94</v>
      </c>
      <c r="F521" s="28">
        <v>5</v>
      </c>
      <c r="G521" s="53"/>
      <c r="H521" s="30">
        <v>261.59999999999997</v>
      </c>
      <c r="I521" s="31">
        <f t="shared" si="14"/>
        <v>0</v>
      </c>
    </row>
    <row r="522" spans="1:9" x14ac:dyDescent="0.2">
      <c r="A522" s="27" t="s">
        <v>22</v>
      </c>
      <c r="B522" s="9" t="s">
        <v>1044</v>
      </c>
      <c r="C522" s="6" t="s">
        <v>24</v>
      </c>
      <c r="D522" s="10" t="s">
        <v>1045</v>
      </c>
      <c r="E522" s="11" t="s">
        <v>94</v>
      </c>
      <c r="F522" s="28">
        <v>3</v>
      </c>
      <c r="G522" s="53"/>
      <c r="H522" s="30">
        <v>454.8</v>
      </c>
      <c r="I522" s="31">
        <f t="shared" si="14"/>
        <v>0</v>
      </c>
    </row>
    <row r="523" spans="1:9" ht="12.75" customHeight="1" x14ac:dyDescent="0.2">
      <c r="A523" s="2" t="s">
        <v>20</v>
      </c>
      <c r="B523" s="9" t="s">
        <v>1046</v>
      </c>
      <c r="C523" s="6" t="s">
        <v>24</v>
      </c>
      <c r="D523" s="10" t="s">
        <v>1047</v>
      </c>
      <c r="E523" s="11" t="s">
        <v>94</v>
      </c>
      <c r="F523" s="28">
        <v>2</v>
      </c>
      <c r="G523" s="56"/>
      <c r="H523" s="44">
        <v>14040</v>
      </c>
      <c r="I523" s="31">
        <f t="shared" si="14"/>
        <v>0</v>
      </c>
    </row>
    <row r="524" spans="1:9" ht="25.5" x14ac:dyDescent="0.2">
      <c r="A524" s="27" t="s">
        <v>22</v>
      </c>
      <c r="B524" s="9" t="s">
        <v>1048</v>
      </c>
      <c r="C524" s="6" t="s">
        <v>24</v>
      </c>
      <c r="D524" s="10" t="s">
        <v>1049</v>
      </c>
      <c r="E524" s="11" t="s">
        <v>94</v>
      </c>
      <c r="F524" s="28">
        <v>3</v>
      </c>
      <c r="G524" s="53"/>
      <c r="H524" s="30">
        <v>1872</v>
      </c>
      <c r="I524" s="31">
        <f t="shared" si="14"/>
        <v>0</v>
      </c>
    </row>
    <row r="525" spans="1:9" x14ac:dyDescent="0.2">
      <c r="A525" s="27" t="s">
        <v>22</v>
      </c>
      <c r="B525" s="9" t="s">
        <v>1050</v>
      </c>
      <c r="C525" s="6" t="s">
        <v>24</v>
      </c>
      <c r="D525" s="10" t="s">
        <v>1051</v>
      </c>
      <c r="E525" s="11" t="s">
        <v>94</v>
      </c>
      <c r="F525" s="28">
        <v>3</v>
      </c>
      <c r="G525" s="53"/>
      <c r="H525" s="30">
        <v>19080</v>
      </c>
      <c r="I525" s="31">
        <f>F525*G525</f>
        <v>0</v>
      </c>
    </row>
    <row r="526" spans="1:9" ht="12.75" customHeight="1" x14ac:dyDescent="0.2">
      <c r="A526" s="45" t="s">
        <v>22</v>
      </c>
      <c r="B526" s="35" t="s">
        <v>1052</v>
      </c>
      <c r="C526" s="36"/>
      <c r="D526" s="37" t="s">
        <v>1053</v>
      </c>
      <c r="E526" s="36"/>
      <c r="F526" s="46">
        <v>0</v>
      </c>
      <c r="G526" s="57"/>
      <c r="H526" s="47"/>
      <c r="I526" s="26">
        <f>SUM(I527:I530)</f>
        <v>0</v>
      </c>
    </row>
    <row r="527" spans="1:9" ht="25.5" x14ac:dyDescent="0.2">
      <c r="A527" s="27" t="s">
        <v>22</v>
      </c>
      <c r="B527" s="9" t="s">
        <v>1054</v>
      </c>
      <c r="C527" s="6" t="s">
        <v>24</v>
      </c>
      <c r="D527" s="10" t="s">
        <v>1055</v>
      </c>
      <c r="E527" s="11" t="s">
        <v>129</v>
      </c>
      <c r="F527" s="28">
        <v>13.272551477156838</v>
      </c>
      <c r="G527" s="53"/>
      <c r="H527" s="30">
        <v>958.8</v>
      </c>
      <c r="I527" s="31">
        <f t="shared" ref="I527:I530" si="15">F527*G527</f>
        <v>0</v>
      </c>
    </row>
    <row r="528" spans="1:9" ht="25.5" x14ac:dyDescent="0.2">
      <c r="A528" s="27" t="s">
        <v>22</v>
      </c>
      <c r="B528" s="9" t="s">
        <v>1057</v>
      </c>
      <c r="C528" s="6" t="s">
        <v>24</v>
      </c>
      <c r="D528" s="10" t="s">
        <v>1058</v>
      </c>
      <c r="E528" s="11" t="s">
        <v>129</v>
      </c>
      <c r="F528" s="28">
        <v>7.4752932833395773</v>
      </c>
      <c r="G528" s="53"/>
      <c r="H528" s="30">
        <v>867.6</v>
      </c>
      <c r="I528" s="31">
        <f t="shared" si="15"/>
        <v>0</v>
      </c>
    </row>
    <row r="529" spans="1:9" x14ac:dyDescent="0.2">
      <c r="A529" s="27" t="s">
        <v>22</v>
      </c>
      <c r="B529" s="9" t="s">
        <v>1059</v>
      </c>
      <c r="C529" s="6" t="s">
        <v>24</v>
      </c>
      <c r="D529" s="10" t="s">
        <v>1060</v>
      </c>
      <c r="E529" s="11" t="s">
        <v>129</v>
      </c>
      <c r="F529" s="28">
        <v>3.9991280939676748</v>
      </c>
      <c r="G529" s="53"/>
      <c r="H529" s="30">
        <v>475.2</v>
      </c>
      <c r="I529" s="31">
        <f t="shared" si="15"/>
        <v>0</v>
      </c>
    </row>
    <row r="530" spans="1:9" x14ac:dyDescent="0.2">
      <c r="A530" s="27" t="s">
        <v>22</v>
      </c>
      <c r="B530" s="9" t="s">
        <v>1061</v>
      </c>
      <c r="C530" s="6" t="s">
        <v>24</v>
      </c>
      <c r="D530" s="10" t="s">
        <v>1062</v>
      </c>
      <c r="E530" s="11" t="s">
        <v>129</v>
      </c>
      <c r="F530" s="28">
        <v>3.9991280939676748</v>
      </c>
      <c r="G530" s="53"/>
      <c r="H530" s="30">
        <v>550.79999999999995</v>
      </c>
      <c r="I530" s="31">
        <f t="shared" si="15"/>
        <v>0</v>
      </c>
    </row>
    <row r="531" spans="1:9" ht="12.75" customHeight="1" x14ac:dyDescent="0.2">
      <c r="A531" s="45" t="s">
        <v>22</v>
      </c>
      <c r="B531" s="35" t="s">
        <v>38</v>
      </c>
      <c r="C531" s="36"/>
      <c r="D531" s="37" t="s">
        <v>1063</v>
      </c>
      <c r="E531" s="36"/>
      <c r="F531" s="46">
        <v>0</v>
      </c>
      <c r="G531" s="57"/>
      <c r="H531" s="47"/>
      <c r="I531" s="26">
        <f>SUM(I532:I563)</f>
        <v>0</v>
      </c>
    </row>
    <row r="532" spans="1:9" ht="25.5" x14ac:dyDescent="0.2">
      <c r="A532" s="27" t="s">
        <v>22</v>
      </c>
      <c r="B532" s="9" t="s">
        <v>1064</v>
      </c>
      <c r="C532" s="6" t="s">
        <v>24</v>
      </c>
      <c r="D532" s="10" t="s">
        <v>1065</v>
      </c>
      <c r="E532" s="11" t="s">
        <v>205</v>
      </c>
      <c r="F532" s="28">
        <v>0.30762523799751346</v>
      </c>
      <c r="G532" s="53"/>
      <c r="H532" s="30">
        <v>351.59999999999997</v>
      </c>
      <c r="I532" s="31">
        <f t="shared" ref="I532:I563" si="16">F532*G532</f>
        <v>0</v>
      </c>
    </row>
    <row r="533" spans="1:9" ht="25.5" x14ac:dyDescent="0.2">
      <c r="A533" s="27" t="s">
        <v>22</v>
      </c>
      <c r="B533" s="9" t="s">
        <v>1067</v>
      </c>
      <c r="C533" s="6" t="s">
        <v>24</v>
      </c>
      <c r="D533" s="10" t="s">
        <v>1068</v>
      </c>
      <c r="E533" s="11" t="s">
        <v>205</v>
      </c>
      <c r="F533" s="28">
        <v>1.2920259995895564</v>
      </c>
      <c r="G533" s="53"/>
      <c r="H533" s="30">
        <v>464.4</v>
      </c>
      <c r="I533" s="31">
        <f t="shared" si="16"/>
        <v>0</v>
      </c>
    </row>
    <row r="534" spans="1:9" ht="25.5" x14ac:dyDescent="0.2">
      <c r="A534" s="27" t="s">
        <v>22</v>
      </c>
      <c r="B534" s="9" t="s">
        <v>1069</v>
      </c>
      <c r="C534" s="6" t="s">
        <v>24</v>
      </c>
      <c r="D534" s="10" t="s">
        <v>1070</v>
      </c>
      <c r="E534" s="11" t="s">
        <v>205</v>
      </c>
      <c r="F534" s="28">
        <v>11.317831082877481</v>
      </c>
      <c r="G534" s="53"/>
      <c r="H534" s="30">
        <v>609.6</v>
      </c>
      <c r="I534" s="31">
        <f t="shared" si="16"/>
        <v>0</v>
      </c>
    </row>
    <row r="535" spans="1:9" ht="25.5" x14ac:dyDescent="0.2">
      <c r="A535" s="27" t="s">
        <v>22</v>
      </c>
      <c r="B535" s="9" t="s">
        <v>1071</v>
      </c>
      <c r="C535" s="6" t="s">
        <v>24</v>
      </c>
      <c r="D535" s="10" t="s">
        <v>1072</v>
      </c>
      <c r="E535" s="11" t="s">
        <v>205</v>
      </c>
      <c r="F535" s="28">
        <v>1.1382133805907999</v>
      </c>
      <c r="G535" s="53"/>
      <c r="H535" s="30">
        <v>992.4</v>
      </c>
      <c r="I535" s="31">
        <f t="shared" si="16"/>
        <v>0</v>
      </c>
    </row>
    <row r="536" spans="1:9" x14ac:dyDescent="0.2">
      <c r="A536" s="27" t="s">
        <v>22</v>
      </c>
      <c r="B536" s="9" t="s">
        <v>1073</v>
      </c>
      <c r="C536" s="6" t="s">
        <v>24</v>
      </c>
      <c r="D536" s="10" t="s">
        <v>1639</v>
      </c>
      <c r="E536" s="11" t="s">
        <v>205</v>
      </c>
      <c r="F536" s="28">
        <v>2.2333592278619476</v>
      </c>
      <c r="G536" s="53"/>
      <c r="H536" s="30">
        <v>320.39999999999998</v>
      </c>
      <c r="I536" s="31">
        <f t="shared" si="16"/>
        <v>0</v>
      </c>
    </row>
    <row r="537" spans="1:9" ht="25.5" x14ac:dyDescent="0.2">
      <c r="A537" s="27" t="s">
        <v>22</v>
      </c>
      <c r="B537" s="9" t="s">
        <v>1076</v>
      </c>
      <c r="C537" s="6" t="s">
        <v>24</v>
      </c>
      <c r="D537" s="10" t="s">
        <v>1077</v>
      </c>
      <c r="E537" s="11" t="s">
        <v>205</v>
      </c>
      <c r="F537" s="28">
        <v>21.970594497782415</v>
      </c>
      <c r="G537" s="53"/>
      <c r="H537" s="30">
        <v>344.4</v>
      </c>
      <c r="I537" s="31">
        <f t="shared" si="16"/>
        <v>0</v>
      </c>
    </row>
    <row r="538" spans="1:9" x14ac:dyDescent="0.2">
      <c r="A538" s="27" t="s">
        <v>22</v>
      </c>
      <c r="B538" s="9" t="s">
        <v>1078</v>
      </c>
      <c r="C538" s="6" t="s">
        <v>24</v>
      </c>
      <c r="D538" s="10" t="s">
        <v>1079</v>
      </c>
      <c r="E538" s="11" t="s">
        <v>205</v>
      </c>
      <c r="F538" s="28">
        <v>14.953611016237087</v>
      </c>
      <c r="G538" s="53"/>
      <c r="H538" s="30">
        <v>364.8</v>
      </c>
      <c r="I538" s="31">
        <f t="shared" si="16"/>
        <v>0</v>
      </c>
    </row>
    <row r="539" spans="1:9" x14ac:dyDescent="0.2">
      <c r="A539" s="27" t="s">
        <v>22</v>
      </c>
      <c r="B539" s="9" t="s">
        <v>1081</v>
      </c>
      <c r="C539" s="6" t="s">
        <v>24</v>
      </c>
      <c r="D539" s="10" t="s">
        <v>1082</v>
      </c>
      <c r="E539" s="11" t="s">
        <v>205</v>
      </c>
      <c r="F539" s="28">
        <v>11.034396625706973</v>
      </c>
      <c r="G539" s="53"/>
      <c r="H539" s="30">
        <v>486</v>
      </c>
      <c r="I539" s="31">
        <f t="shared" si="16"/>
        <v>0</v>
      </c>
    </row>
    <row r="540" spans="1:9" x14ac:dyDescent="0.2">
      <c r="A540" s="27" t="s">
        <v>22</v>
      </c>
      <c r="B540" s="9" t="s">
        <v>1083</v>
      </c>
      <c r="C540" s="6" t="s">
        <v>24</v>
      </c>
      <c r="D540" s="10" t="s">
        <v>1084</v>
      </c>
      <c r="E540" s="11" t="s">
        <v>94</v>
      </c>
      <c r="F540" s="28">
        <v>1</v>
      </c>
      <c r="G540" s="53"/>
      <c r="H540" s="30">
        <v>11112</v>
      </c>
      <c r="I540" s="31">
        <f t="shared" si="16"/>
        <v>0</v>
      </c>
    </row>
    <row r="541" spans="1:9" x14ac:dyDescent="0.2">
      <c r="A541" s="27" t="s">
        <v>22</v>
      </c>
      <c r="B541" s="9" t="s">
        <v>1083</v>
      </c>
      <c r="C541" s="6" t="s">
        <v>89</v>
      </c>
      <c r="D541" s="10" t="s">
        <v>1086</v>
      </c>
      <c r="E541" s="11" t="s">
        <v>94</v>
      </c>
      <c r="F541" s="28">
        <v>1</v>
      </c>
      <c r="G541" s="53"/>
      <c r="H541" s="30">
        <v>11112</v>
      </c>
      <c r="I541" s="31">
        <f t="shared" si="16"/>
        <v>0</v>
      </c>
    </row>
    <row r="542" spans="1:9" x14ac:dyDescent="0.2">
      <c r="A542" s="27" t="s">
        <v>22</v>
      </c>
      <c r="B542" s="9" t="s">
        <v>1087</v>
      </c>
      <c r="C542" s="6" t="s">
        <v>24</v>
      </c>
      <c r="D542" s="10" t="s">
        <v>1088</v>
      </c>
      <c r="E542" s="11" t="s">
        <v>94</v>
      </c>
      <c r="F542" s="28">
        <v>1</v>
      </c>
      <c r="G542" s="53"/>
      <c r="H542" s="30">
        <v>6240</v>
      </c>
      <c r="I542" s="31">
        <f t="shared" si="16"/>
        <v>0</v>
      </c>
    </row>
    <row r="543" spans="1:9" x14ac:dyDescent="0.2">
      <c r="A543" s="27" t="s">
        <v>22</v>
      </c>
      <c r="B543" s="9" t="s">
        <v>1090</v>
      </c>
      <c r="C543" s="6" t="s">
        <v>24</v>
      </c>
      <c r="D543" s="10" t="s">
        <v>1091</v>
      </c>
      <c r="E543" s="11" t="s">
        <v>94</v>
      </c>
      <c r="F543" s="28">
        <v>1</v>
      </c>
      <c r="G543" s="53"/>
      <c r="H543" s="30">
        <v>12240</v>
      </c>
      <c r="I543" s="31">
        <f t="shared" si="16"/>
        <v>0</v>
      </c>
    </row>
    <row r="544" spans="1:9" ht="25.5" x14ac:dyDescent="0.2">
      <c r="A544" s="27" t="s">
        <v>22</v>
      </c>
      <c r="B544" s="9" t="s">
        <v>1093</v>
      </c>
      <c r="C544" s="6" t="s">
        <v>24</v>
      </c>
      <c r="D544" s="10" t="s">
        <v>1094</v>
      </c>
      <c r="E544" s="11" t="s">
        <v>94</v>
      </c>
      <c r="F544" s="28">
        <v>16</v>
      </c>
      <c r="G544" s="53"/>
      <c r="H544" s="30">
        <v>12240</v>
      </c>
      <c r="I544" s="31">
        <f t="shared" si="16"/>
        <v>0</v>
      </c>
    </row>
    <row r="545" spans="1:9" ht="25.5" x14ac:dyDescent="0.2">
      <c r="A545" s="13" t="s">
        <v>27</v>
      </c>
      <c r="B545" s="9" t="s">
        <v>1096</v>
      </c>
      <c r="C545" s="6" t="s">
        <v>24</v>
      </c>
      <c r="D545" s="10" t="s">
        <v>1097</v>
      </c>
      <c r="E545" s="11" t="s">
        <v>94</v>
      </c>
      <c r="F545" s="28">
        <v>8</v>
      </c>
      <c r="G545" s="53"/>
      <c r="H545" s="30">
        <v>21960</v>
      </c>
      <c r="I545" s="31">
        <f t="shared" si="16"/>
        <v>0</v>
      </c>
    </row>
    <row r="546" spans="1:9" x14ac:dyDescent="0.2">
      <c r="A546" s="27" t="s">
        <v>22</v>
      </c>
      <c r="B546" s="9" t="s">
        <v>1098</v>
      </c>
      <c r="C546" s="6" t="s">
        <v>24</v>
      </c>
      <c r="D546" s="10" t="s">
        <v>1099</v>
      </c>
      <c r="E546" s="11" t="s">
        <v>94</v>
      </c>
      <c r="F546" s="28">
        <v>6</v>
      </c>
      <c r="G546" s="53"/>
      <c r="H546" s="30">
        <v>17640</v>
      </c>
      <c r="I546" s="31">
        <f t="shared" si="16"/>
        <v>0</v>
      </c>
    </row>
    <row r="547" spans="1:9" ht="25.5" x14ac:dyDescent="0.2">
      <c r="A547" s="13" t="s">
        <v>27</v>
      </c>
      <c r="B547" s="9" t="s">
        <v>1101</v>
      </c>
      <c r="C547" s="6" t="s">
        <v>89</v>
      </c>
      <c r="D547" s="10" t="s">
        <v>1102</v>
      </c>
      <c r="E547" s="11" t="s">
        <v>1103</v>
      </c>
      <c r="F547" s="28">
        <v>2</v>
      </c>
      <c r="G547" s="53"/>
      <c r="H547" s="30">
        <v>23317.632000000001</v>
      </c>
      <c r="I547" s="31">
        <f t="shared" si="16"/>
        <v>0</v>
      </c>
    </row>
    <row r="548" spans="1:9" ht="25.5" x14ac:dyDescent="0.2">
      <c r="A548" s="27" t="s">
        <v>22</v>
      </c>
      <c r="B548" s="9" t="s">
        <v>1104</v>
      </c>
      <c r="C548" s="6" t="s">
        <v>24</v>
      </c>
      <c r="D548" s="10" t="s">
        <v>1105</v>
      </c>
      <c r="E548" s="11" t="s">
        <v>94</v>
      </c>
      <c r="F548" s="28">
        <v>1</v>
      </c>
      <c r="G548" s="53"/>
      <c r="H548" s="30">
        <v>18840</v>
      </c>
      <c r="I548" s="31">
        <f t="shared" si="16"/>
        <v>0</v>
      </c>
    </row>
    <row r="549" spans="1:9" x14ac:dyDescent="0.2">
      <c r="A549" s="27" t="s">
        <v>22</v>
      </c>
      <c r="B549" s="9" t="s">
        <v>1107</v>
      </c>
      <c r="C549" s="6" t="s">
        <v>24</v>
      </c>
      <c r="D549" s="10" t="s">
        <v>1108</v>
      </c>
      <c r="E549" s="11" t="s">
        <v>94</v>
      </c>
      <c r="F549" s="28">
        <v>15</v>
      </c>
      <c r="G549" s="53"/>
      <c r="H549" s="30">
        <v>5628</v>
      </c>
      <c r="I549" s="31">
        <f t="shared" si="16"/>
        <v>0</v>
      </c>
    </row>
    <row r="550" spans="1:9" x14ac:dyDescent="0.2">
      <c r="A550" s="27" t="s">
        <v>22</v>
      </c>
      <c r="B550" s="9" t="s">
        <v>1110</v>
      </c>
      <c r="C550" s="6" t="s">
        <v>24</v>
      </c>
      <c r="D550" s="10" t="s">
        <v>1111</v>
      </c>
      <c r="E550" s="11" t="s">
        <v>94</v>
      </c>
      <c r="F550" s="28">
        <v>16</v>
      </c>
      <c r="G550" s="53"/>
      <c r="H550" s="30">
        <v>7968</v>
      </c>
      <c r="I550" s="31">
        <f t="shared" si="16"/>
        <v>0</v>
      </c>
    </row>
    <row r="551" spans="1:9" x14ac:dyDescent="0.2">
      <c r="A551" s="27" t="s">
        <v>22</v>
      </c>
      <c r="B551" s="9" t="s">
        <v>1112</v>
      </c>
      <c r="C551" s="6" t="s">
        <v>24</v>
      </c>
      <c r="D551" s="10" t="s">
        <v>1113</v>
      </c>
      <c r="E551" s="11" t="s">
        <v>94</v>
      </c>
      <c r="F551" s="28">
        <v>23</v>
      </c>
      <c r="G551" s="53"/>
      <c r="H551" s="30">
        <v>2448</v>
      </c>
      <c r="I551" s="31">
        <f t="shared" si="16"/>
        <v>0</v>
      </c>
    </row>
    <row r="552" spans="1:9" x14ac:dyDescent="0.2">
      <c r="A552" s="27" t="s">
        <v>22</v>
      </c>
      <c r="B552" s="9" t="s">
        <v>1112</v>
      </c>
      <c r="C552" s="6" t="s">
        <v>1115</v>
      </c>
      <c r="D552" s="10" t="s">
        <v>1116</v>
      </c>
      <c r="E552" s="11" t="s">
        <v>94</v>
      </c>
      <c r="F552" s="28">
        <v>17</v>
      </c>
      <c r="G552" s="53"/>
      <c r="H552" s="30">
        <v>12000</v>
      </c>
      <c r="I552" s="31">
        <f t="shared" si="16"/>
        <v>0</v>
      </c>
    </row>
    <row r="553" spans="1:9" ht="25.5" customHeight="1" x14ac:dyDescent="0.2">
      <c r="A553" s="27" t="s">
        <v>22</v>
      </c>
      <c r="D553" s="14" t="s">
        <v>1117</v>
      </c>
      <c r="F553" s="28">
        <v>0</v>
      </c>
      <c r="G553" s="53"/>
      <c r="H553" s="30">
        <v>0</v>
      </c>
      <c r="I553" s="31">
        <f t="shared" si="16"/>
        <v>0</v>
      </c>
    </row>
    <row r="554" spans="1:9" x14ac:dyDescent="0.2">
      <c r="A554" s="27" t="s">
        <v>22</v>
      </c>
      <c r="B554" s="9" t="s">
        <v>1112</v>
      </c>
      <c r="C554" s="6" t="s">
        <v>1119</v>
      </c>
      <c r="D554" s="10" t="s">
        <v>1116</v>
      </c>
      <c r="E554" s="11" t="s">
        <v>94</v>
      </c>
      <c r="F554" s="28">
        <v>8</v>
      </c>
      <c r="G554" s="53"/>
      <c r="H554" s="30">
        <v>19200</v>
      </c>
      <c r="I554" s="31">
        <f t="shared" si="16"/>
        <v>0</v>
      </c>
    </row>
    <row r="555" spans="1:9" ht="25.5" customHeight="1" x14ac:dyDescent="0.2">
      <c r="A555" s="27" t="s">
        <v>22</v>
      </c>
      <c r="D555" s="14" t="s">
        <v>1120</v>
      </c>
      <c r="F555" s="28">
        <v>0</v>
      </c>
      <c r="G555" s="53"/>
      <c r="H555" s="30">
        <v>0</v>
      </c>
      <c r="I555" s="31">
        <f t="shared" si="16"/>
        <v>0</v>
      </c>
    </row>
    <row r="556" spans="1:9" ht="12.75" customHeight="1" x14ac:dyDescent="0.2">
      <c r="A556" s="2" t="s">
        <v>20</v>
      </c>
      <c r="B556" s="9" t="s">
        <v>1121</v>
      </c>
      <c r="C556" s="6" t="s">
        <v>24</v>
      </c>
      <c r="D556" s="10" t="s">
        <v>1122</v>
      </c>
      <c r="E556" s="11" t="s">
        <v>94</v>
      </c>
      <c r="F556" s="28">
        <v>31</v>
      </c>
      <c r="G556" s="56"/>
      <c r="H556" s="44">
        <v>2448</v>
      </c>
      <c r="I556" s="31">
        <f t="shared" si="16"/>
        <v>0</v>
      </c>
    </row>
    <row r="557" spans="1:9" x14ac:dyDescent="0.2">
      <c r="A557" s="27" t="s">
        <v>22</v>
      </c>
      <c r="B557" s="9" t="s">
        <v>1123</v>
      </c>
      <c r="C557" s="6" t="s">
        <v>24</v>
      </c>
      <c r="D557" s="10" t="s">
        <v>1124</v>
      </c>
      <c r="E557" s="11" t="s">
        <v>94</v>
      </c>
      <c r="F557" s="28">
        <v>36</v>
      </c>
      <c r="G557" s="53"/>
      <c r="H557" s="30">
        <v>1224</v>
      </c>
      <c r="I557" s="31">
        <f t="shared" si="16"/>
        <v>0</v>
      </c>
    </row>
    <row r="558" spans="1:9" ht="25.5" x14ac:dyDescent="0.2">
      <c r="A558" s="27" t="s">
        <v>22</v>
      </c>
      <c r="B558" s="9" t="s">
        <v>1125</v>
      </c>
      <c r="C558" s="6" t="s">
        <v>24</v>
      </c>
      <c r="D558" s="10" t="s">
        <v>1126</v>
      </c>
      <c r="E558" s="11" t="s">
        <v>26</v>
      </c>
      <c r="F558" s="28">
        <v>3.5807577702910569</v>
      </c>
      <c r="G558" s="53"/>
      <c r="H558" s="30">
        <v>3516</v>
      </c>
      <c r="I558" s="31">
        <f t="shared" si="16"/>
        <v>0</v>
      </c>
    </row>
    <row r="559" spans="1:9" ht="25.5" x14ac:dyDescent="0.2">
      <c r="A559" s="27" t="s">
        <v>22</v>
      </c>
      <c r="B559" s="9" t="s">
        <v>1127</v>
      </c>
      <c r="C559" s="6" t="s">
        <v>24</v>
      </c>
      <c r="D559" s="10" t="s">
        <v>1128</v>
      </c>
      <c r="E559" s="11" t="s">
        <v>26</v>
      </c>
      <c r="F559" s="28">
        <v>1.1566708948706508</v>
      </c>
      <c r="G559" s="53"/>
      <c r="H559" s="30">
        <v>3960</v>
      </c>
      <c r="I559" s="31">
        <f t="shared" si="16"/>
        <v>0</v>
      </c>
    </row>
    <row r="560" spans="1:9" ht="25.5" x14ac:dyDescent="0.2">
      <c r="A560" s="27" t="s">
        <v>22</v>
      </c>
      <c r="B560" s="9" t="s">
        <v>1129</v>
      </c>
      <c r="C560" s="6" t="s">
        <v>24</v>
      </c>
      <c r="D560" s="10" t="s">
        <v>1130</v>
      </c>
      <c r="E560" s="11" t="s">
        <v>26</v>
      </c>
      <c r="F560" s="28">
        <v>11.034396625706973</v>
      </c>
      <c r="G560" s="53"/>
      <c r="H560" s="30">
        <v>5508</v>
      </c>
      <c r="I560" s="31">
        <f t="shared" si="16"/>
        <v>0</v>
      </c>
    </row>
    <row r="561" spans="1:9" x14ac:dyDescent="0.2">
      <c r="A561" s="27" t="s">
        <v>22</v>
      </c>
      <c r="B561" s="9" t="s">
        <v>1131</v>
      </c>
      <c r="C561" s="6" t="s">
        <v>24</v>
      </c>
      <c r="D561" s="10" t="s">
        <v>1132</v>
      </c>
      <c r="E561" s="11" t="s">
        <v>205</v>
      </c>
      <c r="F561" s="28">
        <v>1.6611762851865728</v>
      </c>
      <c r="G561" s="53"/>
      <c r="H561" s="30">
        <v>150</v>
      </c>
      <c r="I561" s="31">
        <f t="shared" si="16"/>
        <v>0</v>
      </c>
    </row>
    <row r="562" spans="1:9" x14ac:dyDescent="0.2">
      <c r="A562" s="27" t="s">
        <v>22</v>
      </c>
      <c r="B562" s="9" t="s">
        <v>1134</v>
      </c>
      <c r="C562" s="6" t="s">
        <v>24</v>
      </c>
      <c r="D562" s="10" t="s">
        <v>1135</v>
      </c>
      <c r="E562" s="11" t="s">
        <v>205</v>
      </c>
      <c r="F562" s="28">
        <v>0.97736019713967881</v>
      </c>
      <c r="G562" s="53"/>
      <c r="H562" s="30">
        <v>133.19999999999999</v>
      </c>
      <c r="I562" s="31">
        <f t="shared" si="16"/>
        <v>0</v>
      </c>
    </row>
    <row r="563" spans="1:9" x14ac:dyDescent="0.2">
      <c r="A563" s="27" t="s">
        <v>22</v>
      </c>
      <c r="B563" s="9" t="s">
        <v>1136</v>
      </c>
      <c r="C563" s="6" t="s">
        <v>24</v>
      </c>
      <c r="D563" s="10" t="s">
        <v>1137</v>
      </c>
      <c r="E563" s="11" t="s">
        <v>205</v>
      </c>
      <c r="F563" s="28">
        <v>0.92287571399254043</v>
      </c>
      <c r="G563" s="53"/>
      <c r="H563" s="30">
        <v>150</v>
      </c>
      <c r="I563" s="31">
        <f t="shared" si="16"/>
        <v>0</v>
      </c>
    </row>
    <row r="564" spans="1:9" ht="12.75" customHeight="1" x14ac:dyDescent="0.2">
      <c r="A564" s="45" t="s">
        <v>22</v>
      </c>
      <c r="B564" s="35" t="s">
        <v>19</v>
      </c>
      <c r="C564" s="36"/>
      <c r="D564" s="37" t="s">
        <v>1139</v>
      </c>
      <c r="E564" s="36"/>
      <c r="F564" s="46">
        <v>0</v>
      </c>
      <c r="G564" s="57"/>
      <c r="H564" s="47"/>
      <c r="I564" s="26">
        <f>SUM(I565:I596)</f>
        <v>0</v>
      </c>
    </row>
    <row r="565" spans="1:9" ht="25.5" x14ac:dyDescent="0.2">
      <c r="A565" s="27" t="s">
        <v>22</v>
      </c>
      <c r="B565" s="9" t="s">
        <v>1140</v>
      </c>
      <c r="C565" s="6" t="s">
        <v>24</v>
      </c>
      <c r="D565" s="10" t="s">
        <v>1141</v>
      </c>
      <c r="E565" s="11" t="s">
        <v>205</v>
      </c>
      <c r="F565" s="28">
        <v>7.2599556167413173</v>
      </c>
      <c r="G565" s="53"/>
      <c r="H565" s="30">
        <v>474</v>
      </c>
      <c r="I565" s="31">
        <f t="shared" ref="I565:I596" si="17">F565*G565</f>
        <v>0</v>
      </c>
    </row>
    <row r="566" spans="1:9" ht="25.5" x14ac:dyDescent="0.2">
      <c r="A566" s="27" t="s">
        <v>22</v>
      </c>
      <c r="B566" s="9" t="s">
        <v>1143</v>
      </c>
      <c r="C566" s="6" t="s">
        <v>24</v>
      </c>
      <c r="D566" s="10" t="s">
        <v>1144</v>
      </c>
      <c r="E566" s="11" t="s">
        <v>129</v>
      </c>
      <c r="F566" s="28">
        <v>10.766883329912972</v>
      </c>
      <c r="G566" s="53"/>
      <c r="H566" s="30">
        <v>327.59999999999997</v>
      </c>
      <c r="I566" s="31">
        <f t="shared" si="17"/>
        <v>0</v>
      </c>
    </row>
    <row r="567" spans="1:9" ht="25.5" x14ac:dyDescent="0.2">
      <c r="A567" s="27" t="s">
        <v>22</v>
      </c>
      <c r="B567" s="9" t="s">
        <v>1146</v>
      </c>
      <c r="C567" s="6" t="s">
        <v>24</v>
      </c>
      <c r="D567" s="10" t="s">
        <v>1147</v>
      </c>
      <c r="E567" s="11" t="s">
        <v>205</v>
      </c>
      <c r="F567" s="28">
        <v>73.430144310006469</v>
      </c>
      <c r="G567" s="53"/>
      <c r="H567" s="30">
        <v>18</v>
      </c>
      <c r="I567" s="31">
        <f t="shared" si="17"/>
        <v>0</v>
      </c>
    </row>
    <row r="568" spans="1:9" ht="25.5" x14ac:dyDescent="0.2">
      <c r="A568" s="27" t="s">
        <v>22</v>
      </c>
      <c r="B568" s="9" t="s">
        <v>1149</v>
      </c>
      <c r="C568" s="6" t="s">
        <v>24</v>
      </c>
      <c r="D568" s="10" t="s">
        <v>1150</v>
      </c>
      <c r="E568" s="11" t="s">
        <v>205</v>
      </c>
      <c r="F568" s="28">
        <v>13.843135709888106</v>
      </c>
      <c r="G568" s="53"/>
      <c r="H568" s="30">
        <v>148.79999999999998</v>
      </c>
      <c r="I568" s="31">
        <f t="shared" si="17"/>
        <v>0</v>
      </c>
    </row>
    <row r="569" spans="1:9" ht="25.5" x14ac:dyDescent="0.2">
      <c r="A569" s="27" t="s">
        <v>22</v>
      </c>
      <c r="B569" s="9" t="s">
        <v>1151</v>
      </c>
      <c r="C569" s="6" t="s">
        <v>24</v>
      </c>
      <c r="D569" s="10" t="s">
        <v>1152</v>
      </c>
      <c r="E569" s="11" t="s">
        <v>205</v>
      </c>
      <c r="F569" s="28">
        <v>6.0694068242374053</v>
      </c>
      <c r="G569" s="53"/>
      <c r="H569" s="30">
        <v>159.6</v>
      </c>
      <c r="I569" s="31">
        <f t="shared" si="17"/>
        <v>0</v>
      </c>
    </row>
    <row r="570" spans="1:9" ht="25.5" x14ac:dyDescent="0.2">
      <c r="A570" s="27" t="s">
        <v>22</v>
      </c>
      <c r="B570" s="9" t="s">
        <v>1153</v>
      </c>
      <c r="C570" s="6" t="s">
        <v>24</v>
      </c>
      <c r="D570" s="10" t="s">
        <v>1154</v>
      </c>
      <c r="E570" s="11" t="s">
        <v>205</v>
      </c>
      <c r="F570" s="28">
        <v>1.5381261899875673</v>
      </c>
      <c r="G570" s="53"/>
      <c r="H570" s="30">
        <v>202.79999999999998</v>
      </c>
      <c r="I570" s="31">
        <f t="shared" si="17"/>
        <v>0</v>
      </c>
    </row>
    <row r="571" spans="1:9" ht="25.5" x14ac:dyDescent="0.2">
      <c r="A571" s="27" t="s">
        <v>22</v>
      </c>
      <c r="B571" s="9" t="s">
        <v>1155</v>
      </c>
      <c r="C571" s="6" t="s">
        <v>24</v>
      </c>
      <c r="D571" s="10" t="s">
        <v>1156</v>
      </c>
      <c r="E571" s="11" t="s">
        <v>205</v>
      </c>
      <c r="F571" s="28">
        <v>5.1213674330119172</v>
      </c>
      <c r="G571" s="53"/>
      <c r="H571" s="30">
        <v>46.8</v>
      </c>
      <c r="I571" s="31">
        <f t="shared" si="17"/>
        <v>0</v>
      </c>
    </row>
    <row r="572" spans="1:9" x14ac:dyDescent="0.2">
      <c r="A572" s="27" t="s">
        <v>22</v>
      </c>
      <c r="B572" s="9" t="s">
        <v>1157</v>
      </c>
      <c r="C572" s="6" t="s">
        <v>24</v>
      </c>
      <c r="D572" s="10" t="s">
        <v>1158</v>
      </c>
      <c r="E572" s="11" t="s">
        <v>205</v>
      </c>
      <c r="F572" s="28">
        <v>3.7530279035696643</v>
      </c>
      <c r="G572" s="53"/>
      <c r="H572" s="30">
        <v>13920</v>
      </c>
      <c r="I572" s="31">
        <f t="shared" si="17"/>
        <v>0</v>
      </c>
    </row>
    <row r="573" spans="1:9" x14ac:dyDescent="0.2">
      <c r="A573" s="27" t="s">
        <v>22</v>
      </c>
      <c r="B573" s="9" t="s">
        <v>1160</v>
      </c>
      <c r="C573" s="6" t="s">
        <v>24</v>
      </c>
      <c r="D573" s="10" t="s">
        <v>1161</v>
      </c>
      <c r="E573" s="11" t="s">
        <v>205</v>
      </c>
      <c r="F573" s="28">
        <v>2.9418541933904332</v>
      </c>
      <c r="G573" s="53"/>
      <c r="H573" s="30">
        <v>32040</v>
      </c>
      <c r="I573" s="31">
        <f t="shared" si="17"/>
        <v>0</v>
      </c>
    </row>
    <row r="574" spans="1:9" x14ac:dyDescent="0.2">
      <c r="A574" s="27" t="s">
        <v>22</v>
      </c>
      <c r="B574" s="9" t="s">
        <v>1162</v>
      </c>
      <c r="C574" s="6" t="s">
        <v>24</v>
      </c>
      <c r="D574" s="10" t="s">
        <v>1163</v>
      </c>
      <c r="E574" s="11" t="s">
        <v>26</v>
      </c>
      <c r="F574" s="28">
        <v>5.106578950758723E-2</v>
      </c>
      <c r="G574" s="53"/>
      <c r="H574" s="30">
        <v>399120</v>
      </c>
      <c r="I574" s="31">
        <f t="shared" si="17"/>
        <v>0</v>
      </c>
    </row>
    <row r="575" spans="1:9" ht="25.5" x14ac:dyDescent="0.2">
      <c r="A575" s="27" t="s">
        <v>22</v>
      </c>
      <c r="B575" s="9" t="s">
        <v>1165</v>
      </c>
      <c r="C575" s="6" t="s">
        <v>24</v>
      </c>
      <c r="D575" s="10" t="s">
        <v>1166</v>
      </c>
      <c r="E575" s="11" t="s">
        <v>205</v>
      </c>
      <c r="F575" s="28">
        <v>1.5381261899875673</v>
      </c>
      <c r="G575" s="53"/>
      <c r="H575" s="30">
        <v>3912</v>
      </c>
      <c r="I575" s="31">
        <f t="shared" si="17"/>
        <v>0</v>
      </c>
    </row>
    <row r="576" spans="1:9" ht="25.5" x14ac:dyDescent="0.2">
      <c r="A576" s="27" t="s">
        <v>22</v>
      </c>
      <c r="B576" s="9" t="s">
        <v>1168</v>
      </c>
      <c r="C576" s="6" t="s">
        <v>24</v>
      </c>
      <c r="D576" s="10" t="s">
        <v>1169</v>
      </c>
      <c r="E576" s="11" t="s">
        <v>205</v>
      </c>
      <c r="F576" s="28">
        <v>76.517529834065456</v>
      </c>
      <c r="G576" s="53"/>
      <c r="H576" s="30">
        <v>4260</v>
      </c>
      <c r="I576" s="31">
        <f t="shared" si="17"/>
        <v>0</v>
      </c>
    </row>
    <row r="577" spans="1:9" ht="25.5" x14ac:dyDescent="0.2">
      <c r="A577" s="27" t="s">
        <v>22</v>
      </c>
      <c r="B577" s="9" t="s">
        <v>1170</v>
      </c>
      <c r="C577" s="6" t="s">
        <v>24</v>
      </c>
      <c r="D577" s="10" t="s">
        <v>1171</v>
      </c>
      <c r="E577" s="11" t="s">
        <v>205</v>
      </c>
      <c r="F577" s="28">
        <v>4.6143785699627022</v>
      </c>
      <c r="G577" s="53"/>
      <c r="H577" s="30">
        <v>597.6</v>
      </c>
      <c r="I577" s="31">
        <f t="shared" si="17"/>
        <v>0</v>
      </c>
    </row>
    <row r="578" spans="1:9" ht="25.5" x14ac:dyDescent="0.2">
      <c r="A578" s="27" t="s">
        <v>22</v>
      </c>
      <c r="B578" s="9" t="s">
        <v>1173</v>
      </c>
      <c r="C578" s="6" t="s">
        <v>24</v>
      </c>
      <c r="D578" s="10" t="s">
        <v>1174</v>
      </c>
      <c r="E578" s="11" t="s">
        <v>205</v>
      </c>
      <c r="F578" s="28">
        <v>108.46865891792324</v>
      </c>
      <c r="G578" s="53"/>
      <c r="H578" s="30">
        <v>784.8</v>
      </c>
      <c r="I578" s="31">
        <f t="shared" si="17"/>
        <v>0</v>
      </c>
    </row>
    <row r="579" spans="1:9" x14ac:dyDescent="0.2">
      <c r="A579" s="27" t="s">
        <v>22</v>
      </c>
      <c r="B579" s="9" t="s">
        <v>1175</v>
      </c>
      <c r="C579" s="6" t="s">
        <v>24</v>
      </c>
      <c r="D579" s="10" t="s">
        <v>1176</v>
      </c>
      <c r="E579" s="11" t="s">
        <v>205</v>
      </c>
      <c r="F579" s="28">
        <v>79.674936641355984</v>
      </c>
      <c r="G579" s="53"/>
      <c r="H579" s="30">
        <v>211.2</v>
      </c>
      <c r="I579" s="31">
        <f t="shared" si="17"/>
        <v>0</v>
      </c>
    </row>
    <row r="580" spans="1:9" ht="25.5" x14ac:dyDescent="0.2">
      <c r="A580" s="27" t="s">
        <v>22</v>
      </c>
      <c r="B580" s="9" t="s">
        <v>1178</v>
      </c>
      <c r="C580" s="6" t="s">
        <v>24</v>
      </c>
      <c r="D580" s="10" t="s">
        <v>1179</v>
      </c>
      <c r="E580" s="11" t="s">
        <v>205</v>
      </c>
      <c r="F580" s="28">
        <v>7.6906309499378365</v>
      </c>
      <c r="G580" s="53"/>
      <c r="H580" s="30">
        <v>950.4</v>
      </c>
      <c r="I580" s="31">
        <f t="shared" si="17"/>
        <v>0</v>
      </c>
    </row>
    <row r="581" spans="1:9" ht="25.5" x14ac:dyDescent="0.2">
      <c r="A581" s="27" t="s">
        <v>22</v>
      </c>
      <c r="B581" s="9" t="s">
        <v>1181</v>
      </c>
      <c r="C581" s="6" t="s">
        <v>24</v>
      </c>
      <c r="D581" s="10" t="s">
        <v>1182</v>
      </c>
      <c r="E581" s="11" t="s">
        <v>205</v>
      </c>
      <c r="F581" s="28">
        <v>8.7365567591293818</v>
      </c>
      <c r="G581" s="53"/>
      <c r="H581" s="30">
        <v>1198.8</v>
      </c>
      <c r="I581" s="31">
        <f t="shared" si="17"/>
        <v>0</v>
      </c>
    </row>
    <row r="582" spans="1:9" x14ac:dyDescent="0.2">
      <c r="A582" s="27" t="s">
        <v>22</v>
      </c>
      <c r="B582" s="9" t="s">
        <v>1183</v>
      </c>
      <c r="C582" s="6" t="s">
        <v>24</v>
      </c>
      <c r="D582" s="10" t="s">
        <v>1184</v>
      </c>
      <c r="E582" s="11" t="s">
        <v>205</v>
      </c>
      <c r="F582" s="28">
        <v>2.1533766659825941</v>
      </c>
      <c r="G582" s="53"/>
      <c r="H582" s="30">
        <v>273.59999999999997</v>
      </c>
      <c r="I582" s="31">
        <f t="shared" si="17"/>
        <v>0</v>
      </c>
    </row>
    <row r="583" spans="1:9" ht="25.5" x14ac:dyDescent="0.2">
      <c r="A583" s="27" t="s">
        <v>22</v>
      </c>
      <c r="B583" s="9" t="s">
        <v>1186</v>
      </c>
      <c r="C583" s="6" t="s">
        <v>24</v>
      </c>
      <c r="D583" s="10" t="s">
        <v>1187</v>
      </c>
      <c r="E583" s="11" t="s">
        <v>129</v>
      </c>
      <c r="F583" s="28">
        <v>23.687143325808538</v>
      </c>
      <c r="G583" s="53"/>
      <c r="H583" s="30">
        <v>1992</v>
      </c>
      <c r="I583" s="31">
        <f t="shared" si="17"/>
        <v>0</v>
      </c>
    </row>
    <row r="584" spans="1:9" ht="25.5" x14ac:dyDescent="0.2">
      <c r="A584" s="27" t="s">
        <v>22</v>
      </c>
      <c r="B584" s="9" t="s">
        <v>1189</v>
      </c>
      <c r="C584" s="6" t="s">
        <v>24</v>
      </c>
      <c r="D584" s="10" t="s">
        <v>1190</v>
      </c>
      <c r="E584" s="11" t="s">
        <v>129</v>
      </c>
      <c r="F584" s="28">
        <v>3.9991280939676748</v>
      </c>
      <c r="G584" s="53"/>
      <c r="H584" s="30">
        <v>2472</v>
      </c>
      <c r="I584" s="31">
        <f t="shared" si="17"/>
        <v>0</v>
      </c>
    </row>
    <row r="585" spans="1:9" x14ac:dyDescent="0.2">
      <c r="A585" s="27" t="s">
        <v>22</v>
      </c>
      <c r="B585" s="9" t="s">
        <v>1192</v>
      </c>
      <c r="C585" s="6" t="s">
        <v>24</v>
      </c>
      <c r="D585" s="10" t="s">
        <v>1193</v>
      </c>
      <c r="E585" s="11" t="s">
        <v>522</v>
      </c>
      <c r="F585" s="28">
        <v>27.071020943781186</v>
      </c>
      <c r="G585" s="53"/>
      <c r="H585" s="30">
        <v>112.8</v>
      </c>
      <c r="I585" s="31">
        <f t="shared" si="17"/>
        <v>0</v>
      </c>
    </row>
    <row r="586" spans="1:9" x14ac:dyDescent="0.2">
      <c r="A586" s="27" t="s">
        <v>22</v>
      </c>
      <c r="B586" s="9" t="s">
        <v>1195</v>
      </c>
      <c r="C586" s="6" t="s">
        <v>24</v>
      </c>
      <c r="D586" s="10" t="s">
        <v>1196</v>
      </c>
      <c r="E586" s="11" t="s">
        <v>129</v>
      </c>
      <c r="F586" s="28">
        <v>39991.280939676748</v>
      </c>
      <c r="G586" s="53"/>
      <c r="H586" s="30">
        <v>2.52</v>
      </c>
      <c r="I586" s="31">
        <f t="shared" si="17"/>
        <v>0</v>
      </c>
    </row>
    <row r="587" spans="1:9" x14ac:dyDescent="0.2">
      <c r="A587" s="27" t="s">
        <v>22</v>
      </c>
      <c r="B587" s="9" t="s">
        <v>1198</v>
      </c>
      <c r="C587" s="6" t="s">
        <v>24</v>
      </c>
      <c r="D587" s="10" t="s">
        <v>1199</v>
      </c>
      <c r="E587" s="11" t="s">
        <v>129</v>
      </c>
      <c r="F587" s="28">
        <v>33408.10084652996</v>
      </c>
      <c r="G587" s="53"/>
      <c r="H587" s="30">
        <v>3.84</v>
      </c>
      <c r="I587" s="31">
        <f t="shared" si="17"/>
        <v>0</v>
      </c>
    </row>
    <row r="588" spans="1:9" x14ac:dyDescent="0.2">
      <c r="A588" s="27" t="s">
        <v>22</v>
      </c>
      <c r="B588" s="9" t="s">
        <v>1200</v>
      </c>
      <c r="C588" s="6" t="s">
        <v>24</v>
      </c>
      <c r="D588" s="10" t="s">
        <v>1201</v>
      </c>
      <c r="E588" s="11" t="s">
        <v>129</v>
      </c>
      <c r="F588" s="28">
        <v>15.246819075378989</v>
      </c>
      <c r="G588" s="53"/>
      <c r="H588" s="30">
        <v>16.919999999999998</v>
      </c>
      <c r="I588" s="31">
        <f t="shared" si="17"/>
        <v>0</v>
      </c>
    </row>
    <row r="589" spans="1:9" ht="12.75" customHeight="1" x14ac:dyDescent="0.2">
      <c r="A589" s="2" t="s">
        <v>20</v>
      </c>
      <c r="B589" s="9" t="s">
        <v>1202</v>
      </c>
      <c r="C589" s="6" t="s">
        <v>24</v>
      </c>
      <c r="D589" s="10" t="s">
        <v>1203</v>
      </c>
      <c r="E589" s="11" t="s">
        <v>129</v>
      </c>
      <c r="F589" s="28">
        <v>2.1841391897823454</v>
      </c>
      <c r="G589" s="56"/>
      <c r="H589" s="44">
        <v>168</v>
      </c>
      <c r="I589" s="31">
        <f t="shared" si="17"/>
        <v>0</v>
      </c>
    </row>
    <row r="590" spans="1:9" ht="25.5" x14ac:dyDescent="0.2">
      <c r="A590" s="27" t="s">
        <v>22</v>
      </c>
      <c r="B590" s="9" t="s">
        <v>1204</v>
      </c>
      <c r="C590" s="6" t="s">
        <v>24</v>
      </c>
      <c r="D590" s="10" t="s">
        <v>1205</v>
      </c>
      <c r="E590" s="11" t="s">
        <v>129</v>
      </c>
      <c r="F590" s="28">
        <v>10.956207809935801</v>
      </c>
      <c r="G590" s="53"/>
      <c r="H590" s="30">
        <v>412.8</v>
      </c>
      <c r="I590" s="31">
        <f t="shared" si="17"/>
        <v>0</v>
      </c>
    </row>
    <row r="591" spans="1:9" ht="25.5" x14ac:dyDescent="0.2">
      <c r="A591" s="27" t="s">
        <v>22</v>
      </c>
      <c r="B591" s="9" t="s">
        <v>1206</v>
      </c>
      <c r="C591" s="6" t="s">
        <v>24</v>
      </c>
      <c r="D591" s="10" t="s">
        <v>1207</v>
      </c>
      <c r="E591" s="11" t="s">
        <v>129</v>
      </c>
      <c r="F591" s="28">
        <v>7.0753804739428094</v>
      </c>
      <c r="G591" s="53"/>
      <c r="H591" s="30">
        <v>484.79999999999995</v>
      </c>
      <c r="I591" s="31">
        <f t="shared" si="17"/>
        <v>0</v>
      </c>
    </row>
    <row r="592" spans="1:9" x14ac:dyDescent="0.2">
      <c r="A592" s="27" t="s">
        <v>22</v>
      </c>
      <c r="B592" s="9" t="s">
        <v>1208</v>
      </c>
      <c r="C592" s="6" t="s">
        <v>24</v>
      </c>
      <c r="D592" s="10" t="s">
        <v>1209</v>
      </c>
      <c r="E592" s="11" t="s">
        <v>129</v>
      </c>
      <c r="F592" s="28">
        <v>4.6451410937624535</v>
      </c>
      <c r="G592" s="53"/>
      <c r="H592" s="30">
        <v>168</v>
      </c>
      <c r="I592" s="31">
        <f t="shared" si="17"/>
        <v>0</v>
      </c>
    </row>
    <row r="593" spans="1:9" ht="25.5" x14ac:dyDescent="0.2">
      <c r="A593" s="27" t="s">
        <v>22</v>
      </c>
      <c r="B593" s="9" t="s">
        <v>1210</v>
      </c>
      <c r="C593" s="6" t="s">
        <v>24</v>
      </c>
      <c r="D593" s="10" t="s">
        <v>1211</v>
      </c>
      <c r="E593" s="11" t="s">
        <v>129</v>
      </c>
      <c r="F593" s="28">
        <v>73.937298913616701</v>
      </c>
      <c r="G593" s="53"/>
      <c r="H593" s="30">
        <v>412.8</v>
      </c>
      <c r="I593" s="31">
        <f t="shared" si="17"/>
        <v>0</v>
      </c>
    </row>
    <row r="594" spans="1:9" ht="25.5" x14ac:dyDescent="0.2">
      <c r="A594" s="27" t="s">
        <v>22</v>
      </c>
      <c r="B594" s="9" t="s">
        <v>1212</v>
      </c>
      <c r="C594" s="6" t="s">
        <v>24</v>
      </c>
      <c r="D594" s="10" t="s">
        <v>1213</v>
      </c>
      <c r="E594" s="11" t="s">
        <v>129</v>
      </c>
      <c r="F594" s="28">
        <v>83.075616756872705</v>
      </c>
      <c r="G594" s="53"/>
      <c r="H594" s="30">
        <v>484.79999999999995</v>
      </c>
      <c r="I594" s="31">
        <f t="shared" si="17"/>
        <v>0</v>
      </c>
    </row>
    <row r="595" spans="1:9" ht="25.5" x14ac:dyDescent="0.2">
      <c r="A595" s="27" t="s">
        <v>22</v>
      </c>
      <c r="B595" s="9" t="s">
        <v>1214</v>
      </c>
      <c r="C595" s="6" t="s">
        <v>24</v>
      </c>
      <c r="D595" s="10" t="s">
        <v>1215</v>
      </c>
      <c r="E595" s="11" t="s">
        <v>129</v>
      </c>
      <c r="F595" s="28">
        <v>60.596332222660088</v>
      </c>
      <c r="G595" s="53"/>
      <c r="H595" s="30">
        <v>484.79999999999995</v>
      </c>
      <c r="I595" s="31">
        <f t="shared" si="17"/>
        <v>0</v>
      </c>
    </row>
    <row r="596" spans="1:9" ht="25.5" x14ac:dyDescent="0.2">
      <c r="A596" s="27" t="s">
        <v>22</v>
      </c>
      <c r="B596" s="9" t="s">
        <v>1216</v>
      </c>
      <c r="C596" s="6" t="s">
        <v>24</v>
      </c>
      <c r="D596" s="10" t="s">
        <v>1217</v>
      </c>
      <c r="E596" s="11" t="s">
        <v>129</v>
      </c>
      <c r="F596" s="28">
        <v>2.0720036179361192</v>
      </c>
      <c r="G596" s="53"/>
      <c r="H596" s="30">
        <v>484.79999999999995</v>
      </c>
      <c r="I596" s="31">
        <f t="shared" si="17"/>
        <v>0</v>
      </c>
    </row>
    <row r="597" spans="1:9" ht="12.75" customHeight="1" x14ac:dyDescent="0.2">
      <c r="A597" s="27" t="s">
        <v>22</v>
      </c>
      <c r="B597" s="35" t="s">
        <v>242</v>
      </c>
      <c r="C597" s="36"/>
      <c r="D597" s="37" t="s">
        <v>1218</v>
      </c>
      <c r="E597" s="36"/>
      <c r="F597" s="46">
        <v>0</v>
      </c>
      <c r="G597" s="57"/>
      <c r="H597" s="47"/>
      <c r="I597" s="26">
        <f>SUM(I598:I739)</f>
        <v>0</v>
      </c>
    </row>
    <row r="598" spans="1:9" ht="25.5" x14ac:dyDescent="0.2">
      <c r="A598" s="27" t="s">
        <v>22</v>
      </c>
      <c r="B598" s="9" t="s">
        <v>1219</v>
      </c>
      <c r="C598" s="6" t="s">
        <v>24</v>
      </c>
      <c r="D598" s="10" t="s">
        <v>1220</v>
      </c>
      <c r="E598" s="11" t="s">
        <v>205</v>
      </c>
      <c r="F598" s="28">
        <v>22.210542183420472</v>
      </c>
      <c r="G598" s="53"/>
      <c r="H598" s="30">
        <v>1584</v>
      </c>
      <c r="I598" s="31">
        <f t="shared" ref="I598:I661" si="18">F598*G598</f>
        <v>0</v>
      </c>
    </row>
    <row r="599" spans="1:9" ht="25.5" x14ac:dyDescent="0.2">
      <c r="A599" s="27" t="s">
        <v>22</v>
      </c>
      <c r="B599" s="9" t="s">
        <v>1222</v>
      </c>
      <c r="C599" s="6" t="s">
        <v>24</v>
      </c>
      <c r="D599" s="10" t="s">
        <v>1223</v>
      </c>
      <c r="E599" s="11" t="s">
        <v>205</v>
      </c>
      <c r="F599" s="28">
        <v>14.581436281082137</v>
      </c>
      <c r="G599" s="53"/>
      <c r="H599" s="30">
        <v>213.6</v>
      </c>
      <c r="I599" s="31">
        <f t="shared" si="18"/>
        <v>0</v>
      </c>
    </row>
    <row r="600" spans="1:9" ht="25.5" x14ac:dyDescent="0.2">
      <c r="A600" s="27" t="s">
        <v>22</v>
      </c>
      <c r="B600" s="9" t="s">
        <v>1225</v>
      </c>
      <c r="C600" s="6" t="s">
        <v>24</v>
      </c>
      <c r="D600" s="10" t="s">
        <v>1226</v>
      </c>
      <c r="E600" s="11" t="s">
        <v>205</v>
      </c>
      <c r="F600" s="28">
        <v>14.64296132868164</v>
      </c>
      <c r="G600" s="53"/>
      <c r="H600" s="30">
        <v>260.39999999999998</v>
      </c>
      <c r="I600" s="31">
        <f t="shared" si="18"/>
        <v>0</v>
      </c>
    </row>
    <row r="601" spans="1:9" ht="25.5" x14ac:dyDescent="0.2">
      <c r="A601" s="27" t="s">
        <v>22</v>
      </c>
      <c r="B601" s="9" t="s">
        <v>1228</v>
      </c>
      <c r="C601" s="6" t="s">
        <v>24</v>
      </c>
      <c r="D601" s="10" t="s">
        <v>1229</v>
      </c>
      <c r="E601" s="11" t="s">
        <v>205</v>
      </c>
      <c r="F601" s="28">
        <v>36.435988149367226</v>
      </c>
      <c r="G601" s="53"/>
      <c r="H601" s="30">
        <v>3468</v>
      </c>
      <c r="I601" s="31">
        <f t="shared" si="18"/>
        <v>0</v>
      </c>
    </row>
    <row r="602" spans="1:9" ht="25.5" x14ac:dyDescent="0.2">
      <c r="A602" s="27" t="s">
        <v>22</v>
      </c>
      <c r="B602" s="9" t="s">
        <v>1230</v>
      </c>
      <c r="C602" s="6" t="s">
        <v>24</v>
      </c>
      <c r="D602" s="10" t="s">
        <v>1231</v>
      </c>
      <c r="E602" s="11" t="s">
        <v>205</v>
      </c>
      <c r="F602" s="28">
        <v>6.1525047599502694</v>
      </c>
      <c r="G602" s="53"/>
      <c r="H602" s="30">
        <v>213.6</v>
      </c>
      <c r="I602" s="31">
        <f t="shared" si="18"/>
        <v>0</v>
      </c>
    </row>
    <row r="603" spans="1:9" ht="25.5" x14ac:dyDescent="0.2">
      <c r="A603" s="27" t="s">
        <v>22</v>
      </c>
      <c r="B603" s="9" t="s">
        <v>1232</v>
      </c>
      <c r="C603" s="6" t="s">
        <v>24</v>
      </c>
      <c r="D603" s="10" t="s">
        <v>1233</v>
      </c>
      <c r="E603" s="11" t="s">
        <v>205</v>
      </c>
      <c r="F603" s="28">
        <v>4.9220038079602153</v>
      </c>
      <c r="G603" s="53"/>
      <c r="H603" s="30">
        <v>260.39999999999998</v>
      </c>
      <c r="I603" s="31">
        <f t="shared" si="18"/>
        <v>0</v>
      </c>
    </row>
    <row r="604" spans="1:9" ht="25.5" x14ac:dyDescent="0.2">
      <c r="A604" s="27" t="s">
        <v>22</v>
      </c>
      <c r="B604" s="9" t="s">
        <v>1234</v>
      </c>
      <c r="C604" s="6" t="s">
        <v>24</v>
      </c>
      <c r="D604" s="10" t="s">
        <v>1235</v>
      </c>
      <c r="E604" s="11" t="s">
        <v>205</v>
      </c>
      <c r="F604" s="28">
        <v>18.519039327450312</v>
      </c>
      <c r="G604" s="53"/>
      <c r="H604" s="30">
        <v>2460</v>
      </c>
      <c r="I604" s="31">
        <f t="shared" si="18"/>
        <v>0</v>
      </c>
    </row>
    <row r="605" spans="1:9" ht="25.5" x14ac:dyDescent="0.2">
      <c r="A605" s="27" t="s">
        <v>22</v>
      </c>
      <c r="B605" s="9" t="s">
        <v>1237</v>
      </c>
      <c r="C605" s="6" t="s">
        <v>24</v>
      </c>
      <c r="D605" s="10" t="s">
        <v>1238</v>
      </c>
      <c r="E605" s="11" t="s">
        <v>205</v>
      </c>
      <c r="F605" s="28">
        <v>9.3631106885981232</v>
      </c>
      <c r="G605" s="53"/>
      <c r="H605" s="30">
        <v>235.2</v>
      </c>
      <c r="I605" s="31">
        <f t="shared" si="18"/>
        <v>0</v>
      </c>
    </row>
    <row r="606" spans="1:9" ht="25.5" x14ac:dyDescent="0.2">
      <c r="A606" s="27" t="s">
        <v>22</v>
      </c>
      <c r="B606" s="9" t="s">
        <v>1239</v>
      </c>
      <c r="C606" s="6" t="s">
        <v>24</v>
      </c>
      <c r="D606" s="10" t="s">
        <v>1240</v>
      </c>
      <c r="E606" s="11" t="s">
        <v>205</v>
      </c>
      <c r="F606" s="28">
        <v>14.581436281082137</v>
      </c>
      <c r="G606" s="53"/>
      <c r="H606" s="30">
        <v>278.39999999999998</v>
      </c>
      <c r="I606" s="31">
        <f t="shared" si="18"/>
        <v>0</v>
      </c>
    </row>
    <row r="607" spans="1:9" ht="25.5" x14ac:dyDescent="0.2">
      <c r="A607" s="27" t="s">
        <v>22</v>
      </c>
      <c r="B607" s="9" t="s">
        <v>1241</v>
      </c>
      <c r="C607" s="6" t="s">
        <v>24</v>
      </c>
      <c r="D607" s="10" t="s">
        <v>1242</v>
      </c>
      <c r="E607" s="11" t="s">
        <v>205</v>
      </c>
      <c r="F607" s="28">
        <v>9.2902821875249071</v>
      </c>
      <c r="G607" s="53"/>
      <c r="H607" s="30">
        <v>5436</v>
      </c>
      <c r="I607" s="31">
        <f t="shared" si="18"/>
        <v>0</v>
      </c>
    </row>
    <row r="608" spans="1:9" ht="25.5" x14ac:dyDescent="0.2">
      <c r="A608" s="27" t="s">
        <v>22</v>
      </c>
      <c r="B608" s="9" t="s">
        <v>1243</v>
      </c>
      <c r="C608" s="6" t="s">
        <v>24</v>
      </c>
      <c r="D608" s="10" t="s">
        <v>1244</v>
      </c>
      <c r="E608" s="11" t="s">
        <v>205</v>
      </c>
      <c r="F608" s="28">
        <v>5.3895941697164353</v>
      </c>
      <c r="G608" s="53"/>
      <c r="H608" s="30">
        <v>235.2</v>
      </c>
      <c r="I608" s="31">
        <f t="shared" si="18"/>
        <v>0</v>
      </c>
    </row>
    <row r="609" spans="1:9" ht="25.5" x14ac:dyDescent="0.2">
      <c r="A609" s="27" t="s">
        <v>22</v>
      </c>
      <c r="B609" s="9" t="s">
        <v>1245</v>
      </c>
      <c r="C609" s="6" t="s">
        <v>24</v>
      </c>
      <c r="D609" s="10" t="s">
        <v>1246</v>
      </c>
      <c r="E609" s="11" t="s">
        <v>205</v>
      </c>
      <c r="F609" s="28">
        <v>8.059781235534853</v>
      </c>
      <c r="G609" s="53"/>
      <c r="H609" s="30">
        <v>278.39999999999998</v>
      </c>
      <c r="I609" s="31">
        <f t="shared" si="18"/>
        <v>0</v>
      </c>
    </row>
    <row r="610" spans="1:9" ht="25.5" x14ac:dyDescent="0.2">
      <c r="A610" s="27" t="s">
        <v>22</v>
      </c>
      <c r="B610" s="9" t="s">
        <v>1247</v>
      </c>
      <c r="C610" s="6" t="s">
        <v>24</v>
      </c>
      <c r="D610" s="10" t="s">
        <v>1248</v>
      </c>
      <c r="E610" s="11" t="s">
        <v>205</v>
      </c>
      <c r="F610" s="28">
        <v>380.10174406972766</v>
      </c>
      <c r="G610" s="53"/>
      <c r="H610" s="30">
        <v>1572</v>
      </c>
      <c r="I610" s="31">
        <f t="shared" si="18"/>
        <v>0</v>
      </c>
    </row>
    <row r="611" spans="1:9" ht="25.5" x14ac:dyDescent="0.2">
      <c r="A611" s="27" t="s">
        <v>22</v>
      </c>
      <c r="B611" s="9" t="s">
        <v>1250</v>
      </c>
      <c r="C611" s="6" t="s">
        <v>24</v>
      </c>
      <c r="D611" s="10" t="s">
        <v>1251</v>
      </c>
      <c r="E611" s="11" t="s">
        <v>205</v>
      </c>
      <c r="F611" s="28">
        <v>87.620341673572213</v>
      </c>
      <c r="G611" s="53"/>
      <c r="H611" s="30">
        <v>270</v>
      </c>
      <c r="I611" s="31">
        <f t="shared" si="18"/>
        <v>0</v>
      </c>
    </row>
    <row r="612" spans="1:9" ht="25.5" x14ac:dyDescent="0.2">
      <c r="A612" s="27" t="s">
        <v>22</v>
      </c>
      <c r="B612" s="9" t="s">
        <v>1252</v>
      </c>
      <c r="C612" s="6" t="s">
        <v>24</v>
      </c>
      <c r="D612" s="10" t="s">
        <v>1253</v>
      </c>
      <c r="E612" s="11" t="s">
        <v>205</v>
      </c>
      <c r="F612" s="28">
        <v>136.15493033769945</v>
      </c>
      <c r="G612" s="53"/>
      <c r="H612" s="30">
        <v>314.39999999999998</v>
      </c>
      <c r="I612" s="31">
        <f t="shared" si="18"/>
        <v>0</v>
      </c>
    </row>
    <row r="613" spans="1:9" ht="25.5" x14ac:dyDescent="0.2">
      <c r="A613" s="27" t="s">
        <v>22</v>
      </c>
      <c r="B613" s="9" t="s">
        <v>1254</v>
      </c>
      <c r="C613" s="6" t="s">
        <v>24</v>
      </c>
      <c r="D613" s="10" t="s">
        <v>1255</v>
      </c>
      <c r="E613" s="11" t="s">
        <v>205</v>
      </c>
      <c r="F613" s="28">
        <v>10.151632853917944</v>
      </c>
      <c r="G613" s="53"/>
      <c r="H613" s="30">
        <v>1752</v>
      </c>
      <c r="I613" s="31">
        <f t="shared" si="18"/>
        <v>0</v>
      </c>
    </row>
    <row r="614" spans="1:9" ht="25.5" x14ac:dyDescent="0.2">
      <c r="A614" s="27" t="s">
        <v>22</v>
      </c>
      <c r="B614" s="9" t="s">
        <v>1256</v>
      </c>
      <c r="C614" s="6" t="s">
        <v>24</v>
      </c>
      <c r="D614" s="10" t="s">
        <v>1257</v>
      </c>
      <c r="E614" s="11" t="s">
        <v>205</v>
      </c>
      <c r="F614" s="28">
        <v>3.5069277131716534</v>
      </c>
      <c r="G614" s="53"/>
      <c r="H614" s="30">
        <v>270</v>
      </c>
      <c r="I614" s="31">
        <f t="shared" si="18"/>
        <v>0</v>
      </c>
    </row>
    <row r="615" spans="1:9" ht="25.5" x14ac:dyDescent="0.2">
      <c r="A615" s="27" t="s">
        <v>22</v>
      </c>
      <c r="B615" s="9" t="s">
        <v>1258</v>
      </c>
      <c r="C615" s="6" t="s">
        <v>24</v>
      </c>
      <c r="D615" s="10" t="s">
        <v>1259</v>
      </c>
      <c r="E615" s="11" t="s">
        <v>205</v>
      </c>
      <c r="F615" s="28">
        <v>4.6143785699627022</v>
      </c>
      <c r="G615" s="53"/>
      <c r="H615" s="30">
        <v>314.39999999999998</v>
      </c>
      <c r="I615" s="31">
        <f t="shared" si="18"/>
        <v>0</v>
      </c>
    </row>
    <row r="616" spans="1:9" ht="25.5" x14ac:dyDescent="0.2">
      <c r="A616" s="27" t="s">
        <v>22</v>
      </c>
      <c r="B616" s="9" t="s">
        <v>1260</v>
      </c>
      <c r="C616" s="6" t="s">
        <v>24</v>
      </c>
      <c r="D616" s="10" t="s">
        <v>1261</v>
      </c>
      <c r="E616" s="11" t="s">
        <v>205</v>
      </c>
      <c r="F616" s="28">
        <v>14.827536471480149</v>
      </c>
      <c r="G616" s="53"/>
      <c r="H616" s="30">
        <v>2904</v>
      </c>
      <c r="I616" s="31">
        <f t="shared" si="18"/>
        <v>0</v>
      </c>
    </row>
    <row r="617" spans="1:9" ht="25.5" x14ac:dyDescent="0.2">
      <c r="A617" s="27" t="s">
        <v>22</v>
      </c>
      <c r="B617" s="9" t="s">
        <v>1262</v>
      </c>
      <c r="C617" s="6" t="s">
        <v>24</v>
      </c>
      <c r="D617" s="10" t="s">
        <v>1263</v>
      </c>
      <c r="E617" s="11" t="s">
        <v>205</v>
      </c>
      <c r="F617" s="28">
        <v>3.6299778083706586</v>
      </c>
      <c r="G617" s="53"/>
      <c r="H617" s="30">
        <v>325.2</v>
      </c>
      <c r="I617" s="31">
        <f t="shared" si="18"/>
        <v>0</v>
      </c>
    </row>
    <row r="618" spans="1:9" ht="25.5" x14ac:dyDescent="0.2">
      <c r="A618" s="27" t="s">
        <v>22</v>
      </c>
      <c r="B618" s="9" t="s">
        <v>1264</v>
      </c>
      <c r="C618" s="6" t="s">
        <v>24</v>
      </c>
      <c r="D618" s="10" t="s">
        <v>1265</v>
      </c>
      <c r="E618" s="11" t="s">
        <v>205</v>
      </c>
      <c r="F618" s="28">
        <v>15.996512375870699</v>
      </c>
      <c r="G618" s="53"/>
      <c r="H618" s="30">
        <v>372</v>
      </c>
      <c r="I618" s="31">
        <f t="shared" si="18"/>
        <v>0</v>
      </c>
    </row>
    <row r="619" spans="1:9" ht="25.5" x14ac:dyDescent="0.2">
      <c r="A619" s="27" t="s">
        <v>22</v>
      </c>
      <c r="B619" s="9" t="s">
        <v>1266</v>
      </c>
      <c r="C619" s="6" t="s">
        <v>24</v>
      </c>
      <c r="D619" s="10" t="s">
        <v>1267</v>
      </c>
      <c r="E619" s="11" t="s">
        <v>205</v>
      </c>
      <c r="F619" s="28">
        <v>1.1826058385390112</v>
      </c>
      <c r="G619" s="53"/>
      <c r="H619" s="30">
        <v>6480</v>
      </c>
      <c r="I619" s="31">
        <f t="shared" si="18"/>
        <v>0</v>
      </c>
    </row>
    <row r="620" spans="1:9" ht="25.5" x14ac:dyDescent="0.2">
      <c r="A620" s="27" t="s">
        <v>22</v>
      </c>
      <c r="B620" s="9" t="s">
        <v>1268</v>
      </c>
      <c r="C620" s="6" t="s">
        <v>24</v>
      </c>
      <c r="D620" s="10" t="s">
        <v>1269</v>
      </c>
      <c r="E620" s="11" t="s">
        <v>205</v>
      </c>
      <c r="F620" s="28">
        <v>1.2305009519900538</v>
      </c>
      <c r="G620" s="53"/>
      <c r="H620" s="30">
        <v>325.2</v>
      </c>
      <c r="I620" s="31">
        <f t="shared" si="18"/>
        <v>0</v>
      </c>
    </row>
    <row r="621" spans="1:9" ht="25.5" x14ac:dyDescent="0.2">
      <c r="A621" s="27" t="s">
        <v>22</v>
      </c>
      <c r="B621" s="9" t="s">
        <v>1270</v>
      </c>
      <c r="C621" s="6" t="s">
        <v>24</v>
      </c>
      <c r="D621" s="10" t="s">
        <v>1271</v>
      </c>
      <c r="E621" s="11" t="s">
        <v>205</v>
      </c>
      <c r="F621" s="28">
        <v>0.79982561879353498</v>
      </c>
      <c r="G621" s="53"/>
      <c r="H621" s="30">
        <v>372</v>
      </c>
      <c r="I621" s="31">
        <f t="shared" si="18"/>
        <v>0</v>
      </c>
    </row>
    <row r="622" spans="1:9" ht="25.5" x14ac:dyDescent="0.2">
      <c r="A622" s="27" t="s">
        <v>22</v>
      </c>
      <c r="B622" s="9" t="s">
        <v>1272</v>
      </c>
      <c r="C622" s="6" t="s">
        <v>24</v>
      </c>
      <c r="D622" s="10" t="s">
        <v>1273</v>
      </c>
      <c r="E622" s="11" t="s">
        <v>205</v>
      </c>
      <c r="F622" s="28">
        <v>3.0762523799751347</v>
      </c>
      <c r="G622" s="53"/>
      <c r="H622" s="30">
        <v>6576</v>
      </c>
      <c r="I622" s="31">
        <f t="shared" si="18"/>
        <v>0</v>
      </c>
    </row>
    <row r="623" spans="1:9" ht="25.5" x14ac:dyDescent="0.2">
      <c r="A623" s="27" t="s">
        <v>22</v>
      </c>
      <c r="B623" s="9" t="s">
        <v>1275</v>
      </c>
      <c r="C623" s="6" t="s">
        <v>24</v>
      </c>
      <c r="D623" s="10" t="s">
        <v>1276</v>
      </c>
      <c r="E623" s="11" t="s">
        <v>205</v>
      </c>
      <c r="F623" s="28">
        <v>1.9688015231840861</v>
      </c>
      <c r="G623" s="53"/>
      <c r="H623" s="30">
        <v>474</v>
      </c>
      <c r="I623" s="31">
        <f t="shared" si="18"/>
        <v>0</v>
      </c>
    </row>
    <row r="624" spans="1:9" ht="25.5" x14ac:dyDescent="0.2">
      <c r="A624" s="27" t="s">
        <v>22</v>
      </c>
      <c r="B624" s="9" t="s">
        <v>1277</v>
      </c>
      <c r="C624" s="6" t="s">
        <v>24</v>
      </c>
      <c r="D624" s="10" t="s">
        <v>1278</v>
      </c>
      <c r="E624" s="11" t="s">
        <v>205</v>
      </c>
      <c r="F624" s="28">
        <v>1.2920259995895564</v>
      </c>
      <c r="G624" s="53"/>
      <c r="H624" s="30">
        <v>519.6</v>
      </c>
      <c r="I624" s="31">
        <f t="shared" si="18"/>
        <v>0</v>
      </c>
    </row>
    <row r="625" spans="1:9" ht="25.5" x14ac:dyDescent="0.2">
      <c r="A625" s="27" t="s">
        <v>22</v>
      </c>
      <c r="B625" s="9" t="s">
        <v>1279</v>
      </c>
      <c r="C625" s="6" t="s">
        <v>24</v>
      </c>
      <c r="D625" s="10" t="s">
        <v>1280</v>
      </c>
      <c r="E625" s="11" t="s">
        <v>205</v>
      </c>
      <c r="F625" s="28">
        <v>15.381261899875673</v>
      </c>
      <c r="G625" s="53"/>
      <c r="H625" s="30">
        <v>7368</v>
      </c>
      <c r="I625" s="31">
        <f t="shared" si="18"/>
        <v>0</v>
      </c>
    </row>
    <row r="626" spans="1:9" ht="25.5" x14ac:dyDescent="0.2">
      <c r="A626" s="27" t="s">
        <v>22</v>
      </c>
      <c r="B626" s="9" t="s">
        <v>1281</v>
      </c>
      <c r="C626" s="6" t="s">
        <v>24</v>
      </c>
      <c r="D626" s="10" t="s">
        <v>1282</v>
      </c>
      <c r="E626" s="11" t="s">
        <v>205</v>
      </c>
      <c r="F626" s="28">
        <v>7.9982561879353495</v>
      </c>
      <c r="G626" s="53"/>
      <c r="H626" s="30">
        <v>519.6</v>
      </c>
      <c r="I626" s="31">
        <f t="shared" si="18"/>
        <v>0</v>
      </c>
    </row>
    <row r="627" spans="1:9" ht="25.5" x14ac:dyDescent="0.2">
      <c r="A627" s="27" t="s">
        <v>22</v>
      </c>
      <c r="B627" s="9" t="s">
        <v>1283</v>
      </c>
      <c r="C627" s="6" t="s">
        <v>24</v>
      </c>
      <c r="D627" s="10" t="s">
        <v>1284</v>
      </c>
      <c r="E627" s="11" t="s">
        <v>94</v>
      </c>
      <c r="F627" s="28">
        <v>335</v>
      </c>
      <c r="G627" s="53"/>
      <c r="H627" s="30">
        <v>523.19999999999993</v>
      </c>
      <c r="I627" s="31">
        <f t="shared" si="18"/>
        <v>0</v>
      </c>
    </row>
    <row r="628" spans="1:9" ht="25.5" x14ac:dyDescent="0.2">
      <c r="A628" s="27" t="s">
        <v>22</v>
      </c>
      <c r="B628" s="9" t="s">
        <v>1286</v>
      </c>
      <c r="C628" s="6" t="s">
        <v>24</v>
      </c>
      <c r="D628" s="10" t="s">
        <v>1287</v>
      </c>
      <c r="E628" s="11" t="s">
        <v>94</v>
      </c>
      <c r="F628" s="28">
        <v>75</v>
      </c>
      <c r="G628" s="53"/>
      <c r="H628" s="30">
        <v>409.2</v>
      </c>
      <c r="I628" s="31">
        <f t="shared" si="18"/>
        <v>0</v>
      </c>
    </row>
    <row r="629" spans="1:9" ht="25.5" x14ac:dyDescent="0.2">
      <c r="A629" s="27" t="s">
        <v>22</v>
      </c>
      <c r="B629" s="9" t="s">
        <v>1289</v>
      </c>
      <c r="C629" s="6" t="s">
        <v>24</v>
      </c>
      <c r="D629" s="10" t="s">
        <v>1290</v>
      </c>
      <c r="E629" s="11" t="s">
        <v>94</v>
      </c>
      <c r="F629" s="28">
        <v>33</v>
      </c>
      <c r="G629" s="53"/>
      <c r="H629" s="30">
        <v>224.4</v>
      </c>
      <c r="I629" s="31">
        <f t="shared" si="18"/>
        <v>0</v>
      </c>
    </row>
    <row r="630" spans="1:9" ht="25.5" x14ac:dyDescent="0.2">
      <c r="A630" s="27" t="s">
        <v>22</v>
      </c>
      <c r="B630" s="9" t="s">
        <v>1292</v>
      </c>
      <c r="C630" s="6" t="s">
        <v>24</v>
      </c>
      <c r="D630" s="10" t="s">
        <v>1293</v>
      </c>
      <c r="E630" s="11" t="s">
        <v>94</v>
      </c>
      <c r="F630" s="28">
        <v>11</v>
      </c>
      <c r="G630" s="53"/>
      <c r="H630" s="30">
        <v>393.59999999999997</v>
      </c>
      <c r="I630" s="31">
        <f t="shared" si="18"/>
        <v>0</v>
      </c>
    </row>
    <row r="631" spans="1:9" x14ac:dyDescent="0.2">
      <c r="A631" s="27" t="s">
        <v>22</v>
      </c>
      <c r="B631" s="9" t="s">
        <v>1294</v>
      </c>
      <c r="C631" s="6" t="s">
        <v>24</v>
      </c>
      <c r="D631" s="10" t="s">
        <v>1295</v>
      </c>
      <c r="E631" s="11" t="s">
        <v>94</v>
      </c>
      <c r="F631" s="28">
        <v>14</v>
      </c>
      <c r="G631" s="53"/>
      <c r="H631" s="30">
        <v>625.19999999999993</v>
      </c>
      <c r="I631" s="31">
        <f t="shared" si="18"/>
        <v>0</v>
      </c>
    </row>
    <row r="632" spans="1:9" x14ac:dyDescent="0.2">
      <c r="A632" s="27" t="s">
        <v>22</v>
      </c>
      <c r="B632" s="9" t="s">
        <v>1297</v>
      </c>
      <c r="C632" s="6" t="s">
        <v>24</v>
      </c>
      <c r="D632" s="10" t="s">
        <v>1298</v>
      </c>
      <c r="E632" s="11" t="s">
        <v>94</v>
      </c>
      <c r="F632" s="28">
        <v>58</v>
      </c>
      <c r="G632" s="53"/>
      <c r="H632" s="30">
        <v>352.8</v>
      </c>
      <c r="I632" s="31">
        <f t="shared" si="18"/>
        <v>0</v>
      </c>
    </row>
    <row r="633" spans="1:9" x14ac:dyDescent="0.2">
      <c r="A633" s="27" t="s">
        <v>22</v>
      </c>
      <c r="B633" s="9" t="s">
        <v>1300</v>
      </c>
      <c r="C633" s="6" t="s">
        <v>24</v>
      </c>
      <c r="D633" s="10" t="s">
        <v>1301</v>
      </c>
      <c r="E633" s="11" t="s">
        <v>94</v>
      </c>
      <c r="F633" s="28">
        <v>1</v>
      </c>
      <c r="G633" s="53"/>
      <c r="H633" s="30">
        <v>21120</v>
      </c>
      <c r="I633" s="31">
        <f t="shared" si="18"/>
        <v>0</v>
      </c>
    </row>
    <row r="634" spans="1:9" x14ac:dyDescent="0.2">
      <c r="A634" s="27" t="s">
        <v>22</v>
      </c>
      <c r="B634" s="9" t="s">
        <v>1303</v>
      </c>
      <c r="C634" s="6" t="s">
        <v>24</v>
      </c>
      <c r="D634" s="10" t="s">
        <v>1304</v>
      </c>
      <c r="E634" s="11" t="s">
        <v>94</v>
      </c>
      <c r="F634" s="28">
        <v>10</v>
      </c>
      <c r="G634" s="53"/>
      <c r="H634" s="30">
        <v>2376</v>
      </c>
      <c r="I634" s="31">
        <f t="shared" si="18"/>
        <v>0</v>
      </c>
    </row>
    <row r="635" spans="1:9" x14ac:dyDescent="0.2">
      <c r="A635" s="27" t="s">
        <v>22</v>
      </c>
      <c r="B635" s="9" t="s">
        <v>1306</v>
      </c>
      <c r="C635" s="6" t="s">
        <v>24</v>
      </c>
      <c r="D635" s="10" t="s">
        <v>1307</v>
      </c>
      <c r="E635" s="11" t="s">
        <v>94</v>
      </c>
      <c r="F635" s="28">
        <v>4</v>
      </c>
      <c r="G635" s="53"/>
      <c r="H635" s="30">
        <v>1644</v>
      </c>
      <c r="I635" s="31">
        <f t="shared" si="18"/>
        <v>0</v>
      </c>
    </row>
    <row r="636" spans="1:9" ht="25.5" x14ac:dyDescent="0.2">
      <c r="A636" s="27" t="s">
        <v>22</v>
      </c>
      <c r="B636" s="9" t="s">
        <v>1309</v>
      </c>
      <c r="C636" s="6" t="s">
        <v>24</v>
      </c>
      <c r="D636" s="10" t="s">
        <v>1640</v>
      </c>
      <c r="E636" s="11" t="s">
        <v>94</v>
      </c>
      <c r="F636" s="28">
        <v>4</v>
      </c>
      <c r="G636" s="53"/>
      <c r="H636" s="30">
        <v>3840</v>
      </c>
      <c r="I636" s="31">
        <f t="shared" si="18"/>
        <v>0</v>
      </c>
    </row>
    <row r="637" spans="1:9" ht="25.5" x14ac:dyDescent="0.2">
      <c r="A637" s="27" t="s">
        <v>22</v>
      </c>
      <c r="B637" s="9" t="s">
        <v>1312</v>
      </c>
      <c r="C637" s="6" t="s">
        <v>24</v>
      </c>
      <c r="D637" s="10" t="s">
        <v>1641</v>
      </c>
      <c r="E637" s="11" t="s">
        <v>94</v>
      </c>
      <c r="F637" s="28">
        <v>2</v>
      </c>
      <c r="G637" s="53"/>
      <c r="H637" s="30">
        <v>472.79999999999995</v>
      </c>
      <c r="I637" s="31">
        <f t="shared" si="18"/>
        <v>0</v>
      </c>
    </row>
    <row r="638" spans="1:9" ht="25.5" x14ac:dyDescent="0.2">
      <c r="A638" s="27" t="s">
        <v>22</v>
      </c>
      <c r="B638" s="9" t="s">
        <v>1315</v>
      </c>
      <c r="C638" s="6" t="s">
        <v>24</v>
      </c>
      <c r="D638" s="10" t="s">
        <v>1642</v>
      </c>
      <c r="E638" s="11" t="s">
        <v>94</v>
      </c>
      <c r="F638" s="28">
        <v>3</v>
      </c>
      <c r="G638" s="53"/>
      <c r="H638" s="30">
        <v>276</v>
      </c>
      <c r="I638" s="31">
        <f t="shared" si="18"/>
        <v>0</v>
      </c>
    </row>
    <row r="639" spans="1:9" ht="25.5" x14ac:dyDescent="0.2">
      <c r="A639" s="27" t="s">
        <v>22</v>
      </c>
      <c r="B639" s="9" t="s">
        <v>1318</v>
      </c>
      <c r="C639" s="6" t="s">
        <v>24</v>
      </c>
      <c r="D639" s="10" t="s">
        <v>1319</v>
      </c>
      <c r="E639" s="11" t="s">
        <v>94</v>
      </c>
      <c r="F639" s="28">
        <v>15</v>
      </c>
      <c r="G639" s="53"/>
      <c r="H639" s="30">
        <v>3228</v>
      </c>
      <c r="I639" s="31">
        <f t="shared" si="18"/>
        <v>0</v>
      </c>
    </row>
    <row r="640" spans="1:9" ht="25.5" x14ac:dyDescent="0.2">
      <c r="A640" s="27" t="s">
        <v>22</v>
      </c>
      <c r="B640" s="9" t="s">
        <v>1320</v>
      </c>
      <c r="C640" s="6" t="s">
        <v>24</v>
      </c>
      <c r="D640" s="10" t="s">
        <v>1321</v>
      </c>
      <c r="E640" s="11" t="s">
        <v>94</v>
      </c>
      <c r="F640" s="28">
        <v>13</v>
      </c>
      <c r="G640" s="53"/>
      <c r="H640" s="30">
        <v>472.79999999999995</v>
      </c>
      <c r="I640" s="31">
        <f t="shared" si="18"/>
        <v>0</v>
      </c>
    </row>
    <row r="641" spans="1:9" ht="25.5" x14ac:dyDescent="0.2">
      <c r="A641" s="27" t="s">
        <v>22</v>
      </c>
      <c r="B641" s="9" t="s">
        <v>1322</v>
      </c>
      <c r="C641" s="6" t="s">
        <v>24</v>
      </c>
      <c r="D641" s="10" t="s">
        <v>1323</v>
      </c>
      <c r="E641" s="11" t="s">
        <v>94</v>
      </c>
      <c r="F641" s="28">
        <v>5</v>
      </c>
      <c r="G641" s="53"/>
      <c r="H641" s="30">
        <v>276</v>
      </c>
      <c r="I641" s="31">
        <f t="shared" si="18"/>
        <v>0</v>
      </c>
    </row>
    <row r="642" spans="1:9" ht="25.5" x14ac:dyDescent="0.2">
      <c r="A642" s="27" t="s">
        <v>22</v>
      </c>
      <c r="B642" s="9" t="s">
        <v>1324</v>
      </c>
      <c r="C642" s="6" t="s">
        <v>24</v>
      </c>
      <c r="D642" s="10" t="s">
        <v>1325</v>
      </c>
      <c r="E642" s="11" t="s">
        <v>94</v>
      </c>
      <c r="F642" s="28">
        <v>9</v>
      </c>
      <c r="G642" s="53"/>
      <c r="H642" s="30">
        <v>4032</v>
      </c>
      <c r="I642" s="31">
        <f t="shared" si="18"/>
        <v>0</v>
      </c>
    </row>
    <row r="643" spans="1:9" ht="25.5" x14ac:dyDescent="0.2">
      <c r="A643" s="27" t="s">
        <v>22</v>
      </c>
      <c r="B643" s="9" t="s">
        <v>1326</v>
      </c>
      <c r="C643" s="6" t="s">
        <v>24</v>
      </c>
      <c r="D643" s="10" t="s">
        <v>1327</v>
      </c>
      <c r="E643" s="11" t="s">
        <v>94</v>
      </c>
      <c r="F643" s="28">
        <v>7</v>
      </c>
      <c r="G643" s="53"/>
      <c r="H643" s="30">
        <v>472.79999999999995</v>
      </c>
      <c r="I643" s="31">
        <f t="shared" si="18"/>
        <v>0</v>
      </c>
    </row>
    <row r="644" spans="1:9" ht="25.5" x14ac:dyDescent="0.2">
      <c r="A644" s="27" t="s">
        <v>22</v>
      </c>
      <c r="B644" s="9" t="s">
        <v>1328</v>
      </c>
      <c r="C644" s="6" t="s">
        <v>24</v>
      </c>
      <c r="D644" s="10" t="s">
        <v>1329</v>
      </c>
      <c r="E644" s="11" t="s">
        <v>94</v>
      </c>
      <c r="F644" s="28">
        <v>4</v>
      </c>
      <c r="G644" s="53"/>
      <c r="H644" s="30">
        <v>276</v>
      </c>
      <c r="I644" s="31">
        <f t="shared" si="18"/>
        <v>0</v>
      </c>
    </row>
    <row r="645" spans="1:9" ht="25.5" x14ac:dyDescent="0.2">
      <c r="A645" s="27" t="s">
        <v>22</v>
      </c>
      <c r="B645" s="9" t="s">
        <v>1330</v>
      </c>
      <c r="C645" s="6" t="s">
        <v>24</v>
      </c>
      <c r="D645" s="10" t="s">
        <v>1331</v>
      </c>
      <c r="E645" s="11" t="s">
        <v>1332</v>
      </c>
      <c r="F645" s="28">
        <v>3</v>
      </c>
      <c r="G645" s="53"/>
      <c r="H645" s="30">
        <v>12.239999999999998</v>
      </c>
      <c r="I645" s="31">
        <f t="shared" si="18"/>
        <v>0</v>
      </c>
    </row>
    <row r="646" spans="1:9" ht="25.5" x14ac:dyDescent="0.2">
      <c r="A646" s="27" t="s">
        <v>22</v>
      </c>
      <c r="B646" s="9" t="s">
        <v>1334</v>
      </c>
      <c r="C646" s="6" t="s">
        <v>24</v>
      </c>
      <c r="D646" s="10" t="s">
        <v>1335</v>
      </c>
      <c r="E646" s="11" t="s">
        <v>1332</v>
      </c>
      <c r="F646" s="28">
        <v>3</v>
      </c>
      <c r="G646" s="53"/>
      <c r="H646" s="30">
        <v>12.239999999999998</v>
      </c>
      <c r="I646" s="31">
        <f t="shared" si="18"/>
        <v>0</v>
      </c>
    </row>
    <row r="647" spans="1:9" x14ac:dyDescent="0.2">
      <c r="A647" s="27" t="s">
        <v>22</v>
      </c>
      <c r="B647" s="9" t="s">
        <v>1336</v>
      </c>
      <c r="C647" s="6" t="s">
        <v>24</v>
      </c>
      <c r="D647" s="10" t="s">
        <v>1643</v>
      </c>
      <c r="E647" s="11" t="s">
        <v>1332</v>
      </c>
      <c r="F647" s="28">
        <v>3</v>
      </c>
      <c r="G647" s="53"/>
      <c r="H647" s="30">
        <v>37.199999999999996</v>
      </c>
      <c r="I647" s="31">
        <f t="shared" si="18"/>
        <v>0</v>
      </c>
    </row>
    <row r="648" spans="1:9" ht="25.5" x14ac:dyDescent="0.2">
      <c r="A648" s="27" t="s">
        <v>22</v>
      </c>
      <c r="B648" s="9" t="s">
        <v>1338</v>
      </c>
      <c r="C648" s="6" t="s">
        <v>24</v>
      </c>
      <c r="D648" s="10" t="s">
        <v>1644</v>
      </c>
      <c r="E648" s="11" t="s">
        <v>94</v>
      </c>
      <c r="F648" s="28">
        <v>3</v>
      </c>
      <c r="G648" s="53"/>
      <c r="H648" s="30">
        <v>9804</v>
      </c>
      <c r="I648" s="31">
        <f t="shared" si="18"/>
        <v>0</v>
      </c>
    </row>
    <row r="649" spans="1:9" ht="25.5" x14ac:dyDescent="0.2">
      <c r="A649" s="27" t="s">
        <v>22</v>
      </c>
      <c r="B649" s="9" t="s">
        <v>1340</v>
      </c>
      <c r="C649" s="6" t="s">
        <v>24</v>
      </c>
      <c r="D649" s="10" t="s">
        <v>1645</v>
      </c>
      <c r="E649" s="11" t="s">
        <v>94</v>
      </c>
      <c r="F649" s="28">
        <v>2</v>
      </c>
      <c r="G649" s="53"/>
      <c r="H649" s="30">
        <v>1070.3999999999999</v>
      </c>
      <c r="I649" s="31">
        <f t="shared" si="18"/>
        <v>0</v>
      </c>
    </row>
    <row r="650" spans="1:9" ht="25.5" x14ac:dyDescent="0.2">
      <c r="A650" s="27" t="s">
        <v>22</v>
      </c>
      <c r="B650" s="9" t="s">
        <v>1342</v>
      </c>
      <c r="C650" s="6" t="s">
        <v>24</v>
      </c>
      <c r="D650" s="10" t="s">
        <v>1646</v>
      </c>
      <c r="E650" s="11" t="s">
        <v>94</v>
      </c>
      <c r="F650" s="28">
        <v>1</v>
      </c>
      <c r="G650" s="53"/>
      <c r="H650" s="30">
        <v>549.6</v>
      </c>
      <c r="I650" s="31">
        <f t="shared" si="18"/>
        <v>0</v>
      </c>
    </row>
    <row r="651" spans="1:9" ht="25.5" x14ac:dyDescent="0.2">
      <c r="A651" s="27" t="s">
        <v>22</v>
      </c>
      <c r="B651" s="9" t="s">
        <v>1344</v>
      </c>
      <c r="C651" s="6" t="s">
        <v>24</v>
      </c>
      <c r="D651" s="10" t="s">
        <v>1345</v>
      </c>
      <c r="E651" s="11" t="s">
        <v>94</v>
      </c>
      <c r="F651" s="28">
        <v>2</v>
      </c>
      <c r="G651" s="53"/>
      <c r="H651" s="30">
        <v>4476</v>
      </c>
      <c r="I651" s="31">
        <f t="shared" si="18"/>
        <v>0</v>
      </c>
    </row>
    <row r="652" spans="1:9" ht="25.5" x14ac:dyDescent="0.2">
      <c r="A652" s="27" t="s">
        <v>22</v>
      </c>
      <c r="B652" s="9" t="s">
        <v>1346</v>
      </c>
      <c r="C652" s="6" t="s">
        <v>24</v>
      </c>
      <c r="D652" s="10" t="s">
        <v>1347</v>
      </c>
      <c r="E652" s="11" t="s">
        <v>94</v>
      </c>
      <c r="F652" s="28">
        <v>1</v>
      </c>
      <c r="G652" s="53"/>
      <c r="H652" s="30">
        <v>535.19999999999993</v>
      </c>
      <c r="I652" s="31">
        <f t="shared" si="18"/>
        <v>0</v>
      </c>
    </row>
    <row r="653" spans="1:9" x14ac:dyDescent="0.2">
      <c r="A653" s="27" t="s">
        <v>22</v>
      </c>
      <c r="B653" s="9" t="s">
        <v>1348</v>
      </c>
      <c r="C653" s="6" t="s">
        <v>24</v>
      </c>
      <c r="D653" s="10" t="s">
        <v>1349</v>
      </c>
      <c r="E653" s="11" t="s">
        <v>94</v>
      </c>
      <c r="F653" s="28">
        <v>2</v>
      </c>
      <c r="G653" s="53"/>
      <c r="H653" s="30">
        <v>276</v>
      </c>
      <c r="I653" s="31">
        <f t="shared" si="18"/>
        <v>0</v>
      </c>
    </row>
    <row r="654" spans="1:9" ht="25.5" x14ac:dyDescent="0.2">
      <c r="A654" s="27" t="s">
        <v>22</v>
      </c>
      <c r="B654" s="9" t="s">
        <v>1350</v>
      </c>
      <c r="C654" s="6" t="s">
        <v>24</v>
      </c>
      <c r="D654" s="10" t="s">
        <v>1351</v>
      </c>
      <c r="E654" s="11" t="s">
        <v>94</v>
      </c>
      <c r="F654" s="28">
        <v>21</v>
      </c>
      <c r="G654" s="53"/>
      <c r="H654" s="30">
        <v>2424</v>
      </c>
      <c r="I654" s="31">
        <f t="shared" si="18"/>
        <v>0</v>
      </c>
    </row>
    <row r="655" spans="1:9" ht="25.5" x14ac:dyDescent="0.2">
      <c r="A655" s="27" t="s">
        <v>22</v>
      </c>
      <c r="B655" s="9" t="s">
        <v>1353</v>
      </c>
      <c r="C655" s="6" t="s">
        <v>24</v>
      </c>
      <c r="D655" s="10" t="s">
        <v>1354</v>
      </c>
      <c r="E655" s="11" t="s">
        <v>94</v>
      </c>
      <c r="F655" s="28">
        <v>8</v>
      </c>
      <c r="G655" s="53"/>
      <c r="H655" s="30">
        <v>385.2</v>
      </c>
      <c r="I655" s="31">
        <f t="shared" si="18"/>
        <v>0</v>
      </c>
    </row>
    <row r="656" spans="1:9" ht="25.5" x14ac:dyDescent="0.2">
      <c r="A656" s="27" t="s">
        <v>22</v>
      </c>
      <c r="B656" s="9" t="s">
        <v>1356</v>
      </c>
      <c r="C656" s="6" t="s">
        <v>24</v>
      </c>
      <c r="D656" s="10" t="s">
        <v>1357</v>
      </c>
      <c r="E656" s="11" t="s">
        <v>94</v>
      </c>
      <c r="F656" s="28">
        <v>6</v>
      </c>
      <c r="G656" s="53"/>
      <c r="H656" s="30">
        <v>276</v>
      </c>
      <c r="I656" s="31">
        <f t="shared" si="18"/>
        <v>0</v>
      </c>
    </row>
    <row r="657" spans="1:9" ht="25.5" x14ac:dyDescent="0.2">
      <c r="A657" s="27" t="s">
        <v>22</v>
      </c>
      <c r="B657" s="9" t="s">
        <v>1358</v>
      </c>
      <c r="C657" s="6" t="s">
        <v>24</v>
      </c>
      <c r="D657" s="10" t="s">
        <v>1359</v>
      </c>
      <c r="E657" s="11" t="s">
        <v>94</v>
      </c>
      <c r="F657" s="28">
        <v>6</v>
      </c>
      <c r="G657" s="53"/>
      <c r="H657" s="30">
        <v>2112</v>
      </c>
      <c r="I657" s="31">
        <f t="shared" si="18"/>
        <v>0</v>
      </c>
    </row>
    <row r="658" spans="1:9" ht="25.5" x14ac:dyDescent="0.2">
      <c r="A658" s="27" t="s">
        <v>22</v>
      </c>
      <c r="B658" s="9" t="s">
        <v>1360</v>
      </c>
      <c r="C658" s="6" t="s">
        <v>24</v>
      </c>
      <c r="D658" s="10" t="s">
        <v>1361</v>
      </c>
      <c r="E658" s="11" t="s">
        <v>94</v>
      </c>
      <c r="F658" s="28">
        <v>3</v>
      </c>
      <c r="G658" s="53"/>
      <c r="H658" s="30">
        <v>376.8</v>
      </c>
      <c r="I658" s="31">
        <f t="shared" si="18"/>
        <v>0</v>
      </c>
    </row>
    <row r="659" spans="1:9" x14ac:dyDescent="0.2">
      <c r="A659" s="27" t="s">
        <v>22</v>
      </c>
      <c r="B659" s="9" t="s">
        <v>1362</v>
      </c>
      <c r="C659" s="6" t="s">
        <v>24</v>
      </c>
      <c r="D659" s="10" t="s">
        <v>1363</v>
      </c>
      <c r="E659" s="11" t="s">
        <v>94</v>
      </c>
      <c r="F659" s="28">
        <v>4</v>
      </c>
      <c r="G659" s="53"/>
      <c r="H659" s="30">
        <v>219.6</v>
      </c>
      <c r="I659" s="31">
        <f t="shared" si="18"/>
        <v>0</v>
      </c>
    </row>
    <row r="660" spans="1:9" ht="25.5" x14ac:dyDescent="0.2">
      <c r="A660" s="27" t="s">
        <v>22</v>
      </c>
      <c r="B660" s="9" t="s">
        <v>1364</v>
      </c>
      <c r="C660" s="6" t="s">
        <v>24</v>
      </c>
      <c r="D660" s="10" t="s">
        <v>1365</v>
      </c>
      <c r="E660" s="11" t="s">
        <v>129</v>
      </c>
      <c r="F660" s="28">
        <v>3007.282801616092</v>
      </c>
      <c r="G660" s="53"/>
      <c r="H660" s="30">
        <v>154.79999999999998</v>
      </c>
      <c r="I660" s="31">
        <f t="shared" si="18"/>
        <v>0</v>
      </c>
    </row>
    <row r="661" spans="1:9" ht="25.5" x14ac:dyDescent="0.2">
      <c r="A661" s="27" t="s">
        <v>22</v>
      </c>
      <c r="B661" s="9" t="s">
        <v>1367</v>
      </c>
      <c r="C661" s="6" t="s">
        <v>24</v>
      </c>
      <c r="D661" s="10" t="s">
        <v>1368</v>
      </c>
      <c r="E661" s="11" t="s">
        <v>129</v>
      </c>
      <c r="F661" s="28">
        <v>109.92370137229967</v>
      </c>
      <c r="G661" s="53"/>
      <c r="H661" s="30">
        <v>135.6</v>
      </c>
      <c r="I661" s="31">
        <f t="shared" si="18"/>
        <v>0</v>
      </c>
    </row>
    <row r="662" spans="1:9" ht="25.5" x14ac:dyDescent="0.2">
      <c r="A662" s="27" t="s">
        <v>22</v>
      </c>
      <c r="B662" s="9" t="s">
        <v>1369</v>
      </c>
      <c r="C662" s="6" t="s">
        <v>24</v>
      </c>
      <c r="D662" s="10" t="s">
        <v>1370</v>
      </c>
      <c r="E662" s="11" t="s">
        <v>129</v>
      </c>
      <c r="F662" s="28">
        <v>1727.6233365940354</v>
      </c>
      <c r="G662" s="53"/>
      <c r="H662" s="30">
        <v>512.4</v>
      </c>
      <c r="I662" s="31">
        <f t="shared" ref="I662:I725" si="19">F662*G662</f>
        <v>0</v>
      </c>
    </row>
    <row r="663" spans="1:9" ht="25.5" x14ac:dyDescent="0.2">
      <c r="A663" s="27" t="s">
        <v>22</v>
      </c>
      <c r="B663" s="9" t="s">
        <v>1371</v>
      </c>
      <c r="C663" s="6" t="s">
        <v>24</v>
      </c>
      <c r="D663" s="10" t="s">
        <v>1372</v>
      </c>
      <c r="E663" s="11" t="s">
        <v>129</v>
      </c>
      <c r="F663" s="28">
        <v>23.687143325808538</v>
      </c>
      <c r="G663" s="53"/>
      <c r="H663" s="30">
        <v>229.2</v>
      </c>
      <c r="I663" s="31">
        <f t="shared" si="19"/>
        <v>0</v>
      </c>
    </row>
    <row r="664" spans="1:9" ht="25.5" x14ac:dyDescent="0.2">
      <c r="A664" s="27" t="s">
        <v>22</v>
      </c>
      <c r="B664" s="9" t="s">
        <v>1373</v>
      </c>
      <c r="C664" s="6" t="s">
        <v>24</v>
      </c>
      <c r="D664" s="10" t="s">
        <v>1374</v>
      </c>
      <c r="E664" s="11" t="s">
        <v>129</v>
      </c>
      <c r="F664" s="28">
        <v>440.78944890999514</v>
      </c>
      <c r="G664" s="53"/>
      <c r="H664" s="30">
        <v>480</v>
      </c>
      <c r="I664" s="31">
        <f t="shared" si="19"/>
        <v>0</v>
      </c>
    </row>
    <row r="665" spans="1:9" ht="25.5" x14ac:dyDescent="0.2">
      <c r="A665" s="27" t="s">
        <v>22</v>
      </c>
      <c r="B665" s="9" t="s">
        <v>1375</v>
      </c>
      <c r="C665" s="6" t="s">
        <v>24</v>
      </c>
      <c r="D665" s="10" t="s">
        <v>1376</v>
      </c>
      <c r="E665" s="11" t="s">
        <v>129</v>
      </c>
      <c r="F665" s="28">
        <v>50.142913793594694</v>
      </c>
      <c r="G665" s="53"/>
      <c r="H665" s="30">
        <v>327.59999999999997</v>
      </c>
      <c r="I665" s="31">
        <f t="shared" si="19"/>
        <v>0</v>
      </c>
    </row>
    <row r="666" spans="1:9" ht="25.5" x14ac:dyDescent="0.2">
      <c r="A666" s="27" t="s">
        <v>22</v>
      </c>
      <c r="B666" s="9" t="s">
        <v>1377</v>
      </c>
      <c r="C666" s="6" t="s">
        <v>24</v>
      </c>
      <c r="D666" s="10" t="s">
        <v>1378</v>
      </c>
      <c r="E666" s="11" t="s">
        <v>129</v>
      </c>
      <c r="F666" s="28">
        <v>64.60129997947783</v>
      </c>
      <c r="G666" s="53"/>
      <c r="H666" s="30">
        <v>434.4</v>
      </c>
      <c r="I666" s="31">
        <f t="shared" si="19"/>
        <v>0</v>
      </c>
    </row>
    <row r="667" spans="1:9" ht="25.5" x14ac:dyDescent="0.2">
      <c r="A667" s="27" t="s">
        <v>22</v>
      </c>
      <c r="B667" s="9" t="s">
        <v>1379</v>
      </c>
      <c r="C667" s="6" t="s">
        <v>24</v>
      </c>
      <c r="D667" s="10" t="s">
        <v>1380</v>
      </c>
      <c r="E667" s="11" t="s">
        <v>94</v>
      </c>
      <c r="F667" s="28">
        <v>6</v>
      </c>
      <c r="G667" s="53"/>
      <c r="H667" s="30">
        <v>2808</v>
      </c>
      <c r="I667" s="31">
        <f t="shared" si="19"/>
        <v>0</v>
      </c>
    </row>
    <row r="668" spans="1:9" x14ac:dyDescent="0.2">
      <c r="A668" s="27" t="s">
        <v>22</v>
      </c>
      <c r="B668" s="9" t="s">
        <v>1382</v>
      </c>
      <c r="C668" s="6" t="s">
        <v>24</v>
      </c>
      <c r="D668" s="10" t="s">
        <v>1383</v>
      </c>
      <c r="E668" s="11" t="s">
        <v>94</v>
      </c>
      <c r="F668" s="28">
        <v>8</v>
      </c>
      <c r="G668" s="53"/>
      <c r="H668" s="30">
        <v>968.4</v>
      </c>
      <c r="I668" s="31">
        <f t="shared" si="19"/>
        <v>0</v>
      </c>
    </row>
    <row r="669" spans="1:9" ht="25.5" x14ac:dyDescent="0.2">
      <c r="A669" s="27" t="s">
        <v>22</v>
      </c>
      <c r="B669" s="9" t="s">
        <v>1385</v>
      </c>
      <c r="C669" s="6" t="s">
        <v>24</v>
      </c>
      <c r="D669" s="10" t="s">
        <v>1386</v>
      </c>
      <c r="E669" s="11" t="s">
        <v>94</v>
      </c>
      <c r="F669" s="28">
        <v>3</v>
      </c>
      <c r="G669" s="53"/>
      <c r="H669" s="30">
        <v>20280</v>
      </c>
      <c r="I669" s="31">
        <f t="shared" si="19"/>
        <v>0</v>
      </c>
    </row>
    <row r="670" spans="1:9" ht="25.5" x14ac:dyDescent="0.2">
      <c r="A670" s="27" t="s">
        <v>22</v>
      </c>
      <c r="B670" s="9" t="s">
        <v>1388</v>
      </c>
      <c r="C670" s="6" t="s">
        <v>24</v>
      </c>
      <c r="D670" s="10" t="s">
        <v>1389</v>
      </c>
      <c r="E670" s="11" t="s">
        <v>94</v>
      </c>
      <c r="F670" s="28">
        <v>3</v>
      </c>
      <c r="G670" s="53"/>
      <c r="H670" s="30">
        <v>1680</v>
      </c>
      <c r="I670" s="31">
        <f t="shared" si="19"/>
        <v>0</v>
      </c>
    </row>
    <row r="671" spans="1:9" x14ac:dyDescent="0.2">
      <c r="A671" s="27" t="s">
        <v>22</v>
      </c>
      <c r="B671" s="9" t="s">
        <v>1391</v>
      </c>
      <c r="C671" s="6" t="s">
        <v>24</v>
      </c>
      <c r="D671" s="10" t="s">
        <v>1392</v>
      </c>
      <c r="E671" s="11" t="s">
        <v>94</v>
      </c>
      <c r="F671" s="28">
        <v>3</v>
      </c>
      <c r="G671" s="53"/>
      <c r="H671" s="30">
        <v>856.8</v>
      </c>
      <c r="I671" s="31">
        <f t="shared" si="19"/>
        <v>0</v>
      </c>
    </row>
    <row r="672" spans="1:9" x14ac:dyDescent="0.2">
      <c r="A672" s="27" t="s">
        <v>22</v>
      </c>
      <c r="B672" s="9" t="s">
        <v>1394</v>
      </c>
      <c r="C672" s="6" t="s">
        <v>24</v>
      </c>
      <c r="D672" s="10" t="s">
        <v>1395</v>
      </c>
      <c r="E672" s="11" t="s">
        <v>1332</v>
      </c>
      <c r="F672" s="28">
        <v>4</v>
      </c>
      <c r="G672" s="53"/>
      <c r="H672" s="30">
        <v>247.2</v>
      </c>
      <c r="I672" s="31">
        <f t="shared" si="19"/>
        <v>0</v>
      </c>
    </row>
    <row r="673" spans="1:9" ht="25.5" x14ac:dyDescent="0.2">
      <c r="A673" s="27" t="s">
        <v>22</v>
      </c>
      <c r="B673" s="9" t="s">
        <v>1397</v>
      </c>
      <c r="C673" s="6" t="s">
        <v>24</v>
      </c>
      <c r="D673" s="10" t="s">
        <v>1398</v>
      </c>
      <c r="E673" s="11" t="s">
        <v>94</v>
      </c>
      <c r="F673" s="28">
        <v>1</v>
      </c>
      <c r="G673" s="53"/>
      <c r="H673" s="30">
        <v>25200</v>
      </c>
      <c r="I673" s="31">
        <f t="shared" si="19"/>
        <v>0</v>
      </c>
    </row>
    <row r="674" spans="1:9" ht="25.5" x14ac:dyDescent="0.2">
      <c r="A674" s="27" t="s">
        <v>22</v>
      </c>
      <c r="B674" s="9" t="s">
        <v>1399</v>
      </c>
      <c r="C674" s="6" t="s">
        <v>24</v>
      </c>
      <c r="D674" s="10" t="s">
        <v>1400</v>
      </c>
      <c r="E674" s="11" t="s">
        <v>94</v>
      </c>
      <c r="F674" s="28">
        <v>2</v>
      </c>
      <c r="G674" s="53"/>
      <c r="H674" s="30">
        <v>3432</v>
      </c>
      <c r="I674" s="31">
        <f t="shared" si="19"/>
        <v>0</v>
      </c>
    </row>
    <row r="675" spans="1:9" x14ac:dyDescent="0.2">
      <c r="A675" s="27" t="s">
        <v>22</v>
      </c>
      <c r="B675" s="9" t="s">
        <v>1401</v>
      </c>
      <c r="C675" s="6" t="s">
        <v>24</v>
      </c>
      <c r="D675" s="10" t="s">
        <v>1402</v>
      </c>
      <c r="E675" s="11" t="s">
        <v>94</v>
      </c>
      <c r="F675" s="28">
        <v>1</v>
      </c>
      <c r="G675" s="53"/>
      <c r="H675" s="30">
        <v>1536</v>
      </c>
      <c r="I675" s="31">
        <f t="shared" si="19"/>
        <v>0</v>
      </c>
    </row>
    <row r="676" spans="1:9" ht="25.5" x14ac:dyDescent="0.2">
      <c r="A676" s="27" t="s">
        <v>22</v>
      </c>
      <c r="B676" s="9" t="s">
        <v>1403</v>
      </c>
      <c r="C676" s="6" t="s">
        <v>24</v>
      </c>
      <c r="D676" s="10" t="s">
        <v>1404</v>
      </c>
      <c r="E676" s="11" t="s">
        <v>1332</v>
      </c>
      <c r="F676" s="28">
        <v>2</v>
      </c>
      <c r="G676" s="53"/>
      <c r="H676" s="30">
        <v>327.59999999999997</v>
      </c>
      <c r="I676" s="31">
        <f t="shared" si="19"/>
        <v>0</v>
      </c>
    </row>
    <row r="677" spans="1:9" x14ac:dyDescent="0.2">
      <c r="A677" s="27" t="s">
        <v>22</v>
      </c>
      <c r="B677" s="9" t="s">
        <v>1405</v>
      </c>
      <c r="C677" s="6" t="s">
        <v>24</v>
      </c>
      <c r="D677" s="10" t="s">
        <v>1406</v>
      </c>
      <c r="E677" s="11" t="s">
        <v>94</v>
      </c>
      <c r="F677" s="28">
        <v>4</v>
      </c>
      <c r="G677" s="53"/>
      <c r="H677" s="30">
        <v>3048</v>
      </c>
      <c r="I677" s="31">
        <f t="shared" si="19"/>
        <v>0</v>
      </c>
    </row>
    <row r="678" spans="1:9" ht="25.5" x14ac:dyDescent="0.2">
      <c r="A678" s="27" t="s">
        <v>22</v>
      </c>
      <c r="B678" s="9" t="s">
        <v>1408</v>
      </c>
      <c r="C678" s="6" t="s">
        <v>24</v>
      </c>
      <c r="D678" s="10" t="s">
        <v>1409</v>
      </c>
      <c r="E678" s="11" t="s">
        <v>94</v>
      </c>
      <c r="F678" s="28">
        <v>3</v>
      </c>
      <c r="G678" s="53"/>
      <c r="H678" s="30">
        <v>339.59999999999997</v>
      </c>
      <c r="I678" s="31">
        <f t="shared" si="19"/>
        <v>0</v>
      </c>
    </row>
    <row r="679" spans="1:9" x14ac:dyDescent="0.2">
      <c r="A679" s="27" t="s">
        <v>22</v>
      </c>
      <c r="B679" s="9" t="s">
        <v>1411</v>
      </c>
      <c r="C679" s="6" t="s">
        <v>24</v>
      </c>
      <c r="D679" s="10" t="s">
        <v>1412</v>
      </c>
      <c r="E679" s="11" t="s">
        <v>94</v>
      </c>
      <c r="F679" s="28">
        <v>1</v>
      </c>
      <c r="G679" s="53"/>
      <c r="H679" s="30">
        <v>178.79999999999998</v>
      </c>
      <c r="I679" s="31">
        <f t="shared" si="19"/>
        <v>0</v>
      </c>
    </row>
    <row r="680" spans="1:9" x14ac:dyDescent="0.2">
      <c r="A680" s="27" t="s">
        <v>22</v>
      </c>
      <c r="B680" s="9" t="s">
        <v>1413</v>
      </c>
      <c r="C680" s="6" t="s">
        <v>24</v>
      </c>
      <c r="D680" s="10" t="s">
        <v>1414</v>
      </c>
      <c r="E680" s="11" t="s">
        <v>1332</v>
      </c>
      <c r="F680" s="28">
        <v>6</v>
      </c>
      <c r="G680" s="53"/>
      <c r="H680" s="30">
        <v>20.76</v>
      </c>
      <c r="I680" s="31">
        <f t="shared" si="19"/>
        <v>0</v>
      </c>
    </row>
    <row r="681" spans="1:9" x14ac:dyDescent="0.2">
      <c r="A681" s="27" t="s">
        <v>22</v>
      </c>
      <c r="B681" s="9" t="s">
        <v>1415</v>
      </c>
      <c r="C681" s="6" t="s">
        <v>24</v>
      </c>
      <c r="D681" s="10" t="s">
        <v>1416</v>
      </c>
      <c r="E681" s="11" t="s">
        <v>26</v>
      </c>
      <c r="F681" s="28">
        <v>1.6919388089863241</v>
      </c>
      <c r="G681" s="53"/>
      <c r="H681" s="30">
        <v>32280</v>
      </c>
      <c r="I681" s="31">
        <f t="shared" si="19"/>
        <v>0</v>
      </c>
    </row>
    <row r="682" spans="1:9" ht="25.5" x14ac:dyDescent="0.2">
      <c r="A682" s="27" t="s">
        <v>22</v>
      </c>
      <c r="B682" s="9" t="s">
        <v>1418</v>
      </c>
      <c r="C682" s="6" t="s">
        <v>24</v>
      </c>
      <c r="D682" s="10" t="s">
        <v>1419</v>
      </c>
      <c r="E682" s="11" t="s">
        <v>205</v>
      </c>
      <c r="F682" s="28">
        <v>9.7736019713967881</v>
      </c>
      <c r="G682" s="53"/>
      <c r="H682" s="30">
        <v>334.8</v>
      </c>
      <c r="I682" s="31">
        <f t="shared" si="19"/>
        <v>0</v>
      </c>
    </row>
    <row r="683" spans="1:9" ht="25.5" x14ac:dyDescent="0.2">
      <c r="A683" s="27" t="s">
        <v>22</v>
      </c>
      <c r="B683" s="9" t="s">
        <v>1421</v>
      </c>
      <c r="C683" s="6" t="s">
        <v>24</v>
      </c>
      <c r="D683" s="10" t="s">
        <v>1422</v>
      </c>
      <c r="E683" s="11" t="s">
        <v>205</v>
      </c>
      <c r="F683" s="28">
        <v>14.660402957095183</v>
      </c>
      <c r="G683" s="53"/>
      <c r="H683" s="30">
        <v>384</v>
      </c>
      <c r="I683" s="31">
        <f t="shared" si="19"/>
        <v>0</v>
      </c>
    </row>
    <row r="684" spans="1:9" ht="25.5" x14ac:dyDescent="0.2">
      <c r="A684" s="27" t="s">
        <v>22</v>
      </c>
      <c r="B684" s="9" t="s">
        <v>1423</v>
      </c>
      <c r="C684" s="6" t="s">
        <v>24</v>
      </c>
      <c r="D684" s="10" t="s">
        <v>1424</v>
      </c>
      <c r="E684" s="11" t="s">
        <v>205</v>
      </c>
      <c r="F684" s="28">
        <v>62.755548551492744</v>
      </c>
      <c r="G684" s="53"/>
      <c r="H684" s="30">
        <v>512.4</v>
      </c>
      <c r="I684" s="31">
        <f t="shared" si="19"/>
        <v>0</v>
      </c>
    </row>
    <row r="685" spans="1:9" ht="25.5" x14ac:dyDescent="0.2">
      <c r="A685" s="27" t="s">
        <v>22</v>
      </c>
      <c r="B685" s="9" t="s">
        <v>1425</v>
      </c>
      <c r="C685" s="6" t="s">
        <v>24</v>
      </c>
      <c r="D685" s="10" t="s">
        <v>1426</v>
      </c>
      <c r="E685" s="11" t="s">
        <v>205</v>
      </c>
      <c r="F685" s="28">
        <v>82.39146461887492</v>
      </c>
      <c r="G685" s="53"/>
      <c r="H685" s="30">
        <v>535.19999999999993</v>
      </c>
      <c r="I685" s="31">
        <f t="shared" si="19"/>
        <v>0</v>
      </c>
    </row>
    <row r="686" spans="1:9" x14ac:dyDescent="0.2">
      <c r="A686" s="27" t="s">
        <v>22</v>
      </c>
      <c r="B686" s="9" t="s">
        <v>1427</v>
      </c>
      <c r="C686" s="6" t="s">
        <v>24</v>
      </c>
      <c r="D686" s="10" t="s">
        <v>1428</v>
      </c>
      <c r="E686" s="11" t="s">
        <v>205</v>
      </c>
      <c r="F686" s="28">
        <v>8.3058814259328635</v>
      </c>
      <c r="G686" s="53"/>
      <c r="H686" s="30">
        <v>1002</v>
      </c>
      <c r="I686" s="31">
        <f t="shared" si="19"/>
        <v>0</v>
      </c>
    </row>
    <row r="687" spans="1:9" ht="25.5" x14ac:dyDescent="0.2">
      <c r="A687" s="27" t="s">
        <v>22</v>
      </c>
      <c r="B687" s="9" t="s">
        <v>1429</v>
      </c>
      <c r="C687" s="6" t="s">
        <v>24</v>
      </c>
      <c r="D687" s="10" t="s">
        <v>1430</v>
      </c>
      <c r="E687" s="11" t="s">
        <v>205</v>
      </c>
      <c r="F687" s="28">
        <v>10.151632853917944</v>
      </c>
      <c r="G687" s="53"/>
      <c r="H687" s="30">
        <v>2388</v>
      </c>
      <c r="I687" s="31">
        <f t="shared" si="19"/>
        <v>0</v>
      </c>
    </row>
    <row r="688" spans="1:9" ht="25.5" x14ac:dyDescent="0.2">
      <c r="A688" s="27" t="s">
        <v>22</v>
      </c>
      <c r="B688" s="9" t="s">
        <v>1432</v>
      </c>
      <c r="C688" s="6" t="s">
        <v>24</v>
      </c>
      <c r="D688" s="10" t="s">
        <v>1433</v>
      </c>
      <c r="E688" s="11" t="s">
        <v>205</v>
      </c>
      <c r="F688" s="28">
        <v>9.2287571399254045</v>
      </c>
      <c r="G688" s="53"/>
      <c r="H688" s="30">
        <v>2556</v>
      </c>
      <c r="I688" s="31">
        <f t="shared" si="19"/>
        <v>0</v>
      </c>
    </row>
    <row r="689" spans="1:9" ht="25.5" x14ac:dyDescent="0.2">
      <c r="A689" s="27" t="s">
        <v>22</v>
      </c>
      <c r="B689" s="9" t="s">
        <v>1434</v>
      </c>
      <c r="C689" s="6" t="s">
        <v>24</v>
      </c>
      <c r="D689" s="10" t="s">
        <v>1435</v>
      </c>
      <c r="E689" s="11" t="s">
        <v>205</v>
      </c>
      <c r="F689" s="28">
        <v>3.9991280939676748</v>
      </c>
      <c r="G689" s="53"/>
      <c r="H689" s="30">
        <v>2796</v>
      </c>
      <c r="I689" s="31">
        <f t="shared" si="19"/>
        <v>0</v>
      </c>
    </row>
    <row r="690" spans="1:9" ht="25.5" x14ac:dyDescent="0.2">
      <c r="A690" s="27" t="s">
        <v>22</v>
      </c>
      <c r="B690" s="9" t="s">
        <v>1436</v>
      </c>
      <c r="C690" s="6" t="s">
        <v>24</v>
      </c>
      <c r="D690" s="10" t="s">
        <v>1437</v>
      </c>
      <c r="E690" s="11" t="s">
        <v>205</v>
      </c>
      <c r="F690" s="28">
        <v>3.6915028559701617</v>
      </c>
      <c r="G690" s="53"/>
      <c r="H690" s="30">
        <v>3000</v>
      </c>
      <c r="I690" s="31">
        <f t="shared" si="19"/>
        <v>0</v>
      </c>
    </row>
    <row r="691" spans="1:9" x14ac:dyDescent="0.2">
      <c r="A691" s="27" t="s">
        <v>22</v>
      </c>
      <c r="B691" s="9" t="s">
        <v>1438</v>
      </c>
      <c r="C691" s="6" t="s">
        <v>24</v>
      </c>
      <c r="D691" s="10" t="s">
        <v>1439</v>
      </c>
      <c r="E691" s="11" t="s">
        <v>205</v>
      </c>
      <c r="F691" s="28">
        <v>16.30413761386821</v>
      </c>
      <c r="G691" s="53"/>
      <c r="H691" s="30">
        <v>832.8</v>
      </c>
      <c r="I691" s="31">
        <f t="shared" si="19"/>
        <v>0</v>
      </c>
    </row>
    <row r="692" spans="1:9" x14ac:dyDescent="0.2">
      <c r="A692" s="27" t="s">
        <v>22</v>
      </c>
      <c r="B692" s="9" t="s">
        <v>1441</v>
      </c>
      <c r="C692" s="6" t="s">
        <v>24</v>
      </c>
      <c r="D692" s="10" t="s">
        <v>1442</v>
      </c>
      <c r="E692" s="11" t="s">
        <v>205</v>
      </c>
      <c r="F692" s="28">
        <v>101.20870330118193</v>
      </c>
      <c r="G692" s="53"/>
      <c r="H692" s="30">
        <v>516</v>
      </c>
      <c r="I692" s="31">
        <f t="shared" si="19"/>
        <v>0</v>
      </c>
    </row>
    <row r="693" spans="1:9" x14ac:dyDescent="0.2">
      <c r="A693" s="27" t="s">
        <v>22</v>
      </c>
      <c r="B693" s="9" t="s">
        <v>1444</v>
      </c>
      <c r="C693" s="6" t="s">
        <v>24</v>
      </c>
      <c r="D693" s="10" t="s">
        <v>1445</v>
      </c>
      <c r="E693" s="11" t="s">
        <v>205</v>
      </c>
      <c r="F693" s="28">
        <v>69.892454073035054</v>
      </c>
      <c r="G693" s="53"/>
      <c r="H693" s="30">
        <v>598.79999999999995</v>
      </c>
      <c r="I693" s="31">
        <f t="shared" si="19"/>
        <v>0</v>
      </c>
    </row>
    <row r="694" spans="1:9" x14ac:dyDescent="0.2">
      <c r="A694" s="27" t="s">
        <v>22</v>
      </c>
      <c r="B694" s="9" t="s">
        <v>1446</v>
      </c>
      <c r="C694" s="6" t="s">
        <v>24</v>
      </c>
      <c r="D694" s="10" t="s">
        <v>1447</v>
      </c>
      <c r="E694" s="11" t="s">
        <v>205</v>
      </c>
      <c r="F694" s="28">
        <v>129.20259995895566</v>
      </c>
      <c r="G694" s="53"/>
      <c r="H694" s="30">
        <v>331.2</v>
      </c>
      <c r="I694" s="31">
        <f t="shared" si="19"/>
        <v>0</v>
      </c>
    </row>
    <row r="695" spans="1:9" x14ac:dyDescent="0.2">
      <c r="A695" s="27" t="s">
        <v>22</v>
      </c>
      <c r="B695" s="9" t="s">
        <v>1448</v>
      </c>
      <c r="C695" s="6" t="s">
        <v>24</v>
      </c>
      <c r="D695" s="10" t="s">
        <v>1449</v>
      </c>
      <c r="E695" s="11" t="s">
        <v>94</v>
      </c>
      <c r="F695" s="28">
        <v>1</v>
      </c>
      <c r="G695" s="53"/>
      <c r="H695" s="30">
        <v>16440</v>
      </c>
      <c r="I695" s="31">
        <f t="shared" si="19"/>
        <v>0</v>
      </c>
    </row>
    <row r="696" spans="1:9" x14ac:dyDescent="0.2">
      <c r="A696" s="27" t="s">
        <v>22</v>
      </c>
      <c r="B696" s="9" t="s">
        <v>1451</v>
      </c>
      <c r="C696" s="6" t="s">
        <v>24</v>
      </c>
      <c r="D696" s="10" t="s">
        <v>1452</v>
      </c>
      <c r="E696" s="11" t="s">
        <v>94</v>
      </c>
      <c r="F696" s="28">
        <v>4</v>
      </c>
      <c r="G696" s="53"/>
      <c r="H696" s="30">
        <v>18960</v>
      </c>
      <c r="I696" s="31">
        <f t="shared" si="19"/>
        <v>0</v>
      </c>
    </row>
    <row r="697" spans="1:9" x14ac:dyDescent="0.2">
      <c r="A697" s="27" t="s">
        <v>22</v>
      </c>
      <c r="B697" s="9" t="s">
        <v>1453</v>
      </c>
      <c r="C697" s="6" t="s">
        <v>24</v>
      </c>
      <c r="D697" s="10" t="s">
        <v>1454</v>
      </c>
      <c r="E697" s="11" t="s">
        <v>94</v>
      </c>
      <c r="F697" s="28">
        <v>3</v>
      </c>
      <c r="G697" s="53"/>
      <c r="H697" s="30">
        <v>21480</v>
      </c>
      <c r="I697" s="31">
        <f t="shared" si="19"/>
        <v>0</v>
      </c>
    </row>
    <row r="698" spans="1:9" x14ac:dyDescent="0.2">
      <c r="A698" s="27" t="s">
        <v>22</v>
      </c>
      <c r="B698" s="9" t="s">
        <v>1455</v>
      </c>
      <c r="C698" s="6" t="s">
        <v>24</v>
      </c>
      <c r="D698" s="10" t="s">
        <v>1456</v>
      </c>
      <c r="E698" s="11" t="s">
        <v>94</v>
      </c>
      <c r="F698" s="28">
        <v>9</v>
      </c>
      <c r="G698" s="53"/>
      <c r="H698" s="30">
        <v>44280</v>
      </c>
      <c r="I698" s="31">
        <f t="shared" si="19"/>
        <v>0</v>
      </c>
    </row>
    <row r="699" spans="1:9" x14ac:dyDescent="0.2">
      <c r="A699" s="27" t="s">
        <v>22</v>
      </c>
      <c r="B699" s="9" t="s">
        <v>1457</v>
      </c>
      <c r="C699" s="6" t="s">
        <v>24</v>
      </c>
      <c r="D699" s="10" t="s">
        <v>1458</v>
      </c>
      <c r="E699" s="11" t="s">
        <v>94</v>
      </c>
      <c r="F699" s="28">
        <v>5</v>
      </c>
      <c r="G699" s="53"/>
      <c r="H699" s="30">
        <v>58800</v>
      </c>
      <c r="I699" s="31">
        <f t="shared" si="19"/>
        <v>0</v>
      </c>
    </row>
    <row r="700" spans="1:9" x14ac:dyDescent="0.2">
      <c r="A700" s="27" t="s">
        <v>22</v>
      </c>
      <c r="B700" s="9" t="s">
        <v>1459</v>
      </c>
      <c r="C700" s="6" t="s">
        <v>24</v>
      </c>
      <c r="D700" s="10" t="s">
        <v>1460</v>
      </c>
      <c r="E700" s="11" t="s">
        <v>94</v>
      </c>
      <c r="F700" s="28">
        <v>4</v>
      </c>
      <c r="G700" s="53"/>
      <c r="H700" s="30">
        <v>71520</v>
      </c>
      <c r="I700" s="31">
        <f t="shared" si="19"/>
        <v>0</v>
      </c>
    </row>
    <row r="701" spans="1:9" x14ac:dyDescent="0.2">
      <c r="A701" s="27" t="s">
        <v>22</v>
      </c>
      <c r="B701" s="9" t="s">
        <v>1461</v>
      </c>
      <c r="C701" s="6" t="s">
        <v>24</v>
      </c>
      <c r="D701" s="10" t="s">
        <v>1462</v>
      </c>
      <c r="E701" s="11" t="s">
        <v>94</v>
      </c>
      <c r="F701" s="28">
        <v>2</v>
      </c>
      <c r="G701" s="53"/>
      <c r="H701" s="30">
        <v>91440</v>
      </c>
      <c r="I701" s="31">
        <f t="shared" si="19"/>
        <v>0</v>
      </c>
    </row>
    <row r="702" spans="1:9" ht="25.5" x14ac:dyDescent="0.2">
      <c r="A702" s="27" t="s">
        <v>22</v>
      </c>
      <c r="B702" s="9" t="s">
        <v>1463</v>
      </c>
      <c r="C702" s="6" t="s">
        <v>24</v>
      </c>
      <c r="D702" s="10" t="s">
        <v>1464</v>
      </c>
      <c r="E702" s="11" t="s">
        <v>94</v>
      </c>
      <c r="F702" s="28">
        <v>2</v>
      </c>
      <c r="G702" s="53"/>
      <c r="H702" s="30">
        <v>28680</v>
      </c>
      <c r="I702" s="31">
        <f t="shared" si="19"/>
        <v>0</v>
      </c>
    </row>
    <row r="703" spans="1:9" ht="25.5" x14ac:dyDescent="0.2">
      <c r="A703" s="27" t="s">
        <v>22</v>
      </c>
      <c r="B703" s="9" t="s">
        <v>1466</v>
      </c>
      <c r="C703" s="6" t="s">
        <v>24</v>
      </c>
      <c r="D703" s="10" t="s">
        <v>1467</v>
      </c>
      <c r="E703" s="11" t="s">
        <v>94</v>
      </c>
      <c r="F703" s="28">
        <v>1</v>
      </c>
      <c r="G703" s="53"/>
      <c r="H703" s="30">
        <v>32640</v>
      </c>
      <c r="I703" s="31">
        <f t="shared" si="19"/>
        <v>0</v>
      </c>
    </row>
    <row r="704" spans="1:9" ht="25.5" x14ac:dyDescent="0.2">
      <c r="A704" s="27" t="s">
        <v>22</v>
      </c>
      <c r="B704" s="9" t="s">
        <v>1468</v>
      </c>
      <c r="C704" s="6" t="s">
        <v>24</v>
      </c>
      <c r="D704" s="10" t="s">
        <v>1469</v>
      </c>
      <c r="E704" s="11" t="s">
        <v>94</v>
      </c>
      <c r="F704" s="28">
        <v>3</v>
      </c>
      <c r="G704" s="53"/>
      <c r="H704" s="30">
        <v>38880</v>
      </c>
      <c r="I704" s="31">
        <f t="shared" si="19"/>
        <v>0</v>
      </c>
    </row>
    <row r="705" spans="1:9" ht="25.5" x14ac:dyDescent="0.2">
      <c r="A705" s="27" t="s">
        <v>22</v>
      </c>
      <c r="B705" s="9" t="s">
        <v>1470</v>
      </c>
      <c r="C705" s="6" t="s">
        <v>24</v>
      </c>
      <c r="D705" s="10" t="s">
        <v>1471</v>
      </c>
      <c r="E705" s="11" t="s">
        <v>94</v>
      </c>
      <c r="F705" s="28">
        <v>2</v>
      </c>
      <c r="G705" s="53"/>
      <c r="H705" s="30">
        <v>48960</v>
      </c>
      <c r="I705" s="31">
        <f t="shared" si="19"/>
        <v>0</v>
      </c>
    </row>
    <row r="706" spans="1:9" ht="25.5" x14ac:dyDescent="0.2">
      <c r="A706" s="27" t="s">
        <v>22</v>
      </c>
      <c r="B706" s="9" t="s">
        <v>1472</v>
      </c>
      <c r="C706" s="6" t="s">
        <v>24</v>
      </c>
      <c r="D706" s="10" t="s">
        <v>1473</v>
      </c>
      <c r="E706" s="11" t="s">
        <v>94</v>
      </c>
      <c r="F706" s="28">
        <v>1</v>
      </c>
      <c r="G706" s="53"/>
      <c r="H706" s="30">
        <v>58800</v>
      </c>
      <c r="I706" s="31">
        <f t="shared" si="19"/>
        <v>0</v>
      </c>
    </row>
    <row r="707" spans="1:9" ht="25.5" x14ac:dyDescent="0.2">
      <c r="A707" s="27" t="s">
        <v>22</v>
      </c>
      <c r="B707" s="9" t="s">
        <v>1474</v>
      </c>
      <c r="C707" s="6" t="s">
        <v>24</v>
      </c>
      <c r="D707" s="10" t="s">
        <v>1475</v>
      </c>
      <c r="E707" s="11" t="s">
        <v>94</v>
      </c>
      <c r="F707" s="28">
        <v>1</v>
      </c>
      <c r="G707" s="53"/>
      <c r="H707" s="30">
        <v>65160</v>
      </c>
      <c r="I707" s="31">
        <f t="shared" si="19"/>
        <v>0</v>
      </c>
    </row>
    <row r="708" spans="1:9" x14ac:dyDescent="0.2">
      <c r="A708" s="27" t="s">
        <v>22</v>
      </c>
      <c r="B708" s="9" t="s">
        <v>1476</v>
      </c>
      <c r="C708" s="6" t="s">
        <v>24</v>
      </c>
      <c r="D708" s="10" t="s">
        <v>1477</v>
      </c>
      <c r="E708" s="11" t="s">
        <v>205</v>
      </c>
      <c r="F708" s="28">
        <v>1.3535510471890593</v>
      </c>
      <c r="G708" s="53"/>
      <c r="H708" s="30">
        <v>2928</v>
      </c>
      <c r="I708" s="31">
        <f t="shared" si="19"/>
        <v>0</v>
      </c>
    </row>
    <row r="709" spans="1:9" x14ac:dyDescent="0.2">
      <c r="A709" s="27" t="s">
        <v>22</v>
      </c>
      <c r="B709" s="9" t="s">
        <v>1479</v>
      </c>
      <c r="C709" s="6" t="s">
        <v>24</v>
      </c>
      <c r="D709" s="10" t="s">
        <v>1480</v>
      </c>
      <c r="E709" s="11" t="s">
        <v>205</v>
      </c>
      <c r="F709" s="28">
        <v>1.3535510471890593</v>
      </c>
      <c r="G709" s="53"/>
      <c r="H709" s="30">
        <v>1548</v>
      </c>
      <c r="I709" s="31">
        <f t="shared" si="19"/>
        <v>0</v>
      </c>
    </row>
    <row r="710" spans="1:9" x14ac:dyDescent="0.2">
      <c r="A710" s="27" t="s">
        <v>22</v>
      </c>
      <c r="B710" s="9" t="s">
        <v>1481</v>
      </c>
      <c r="C710" s="6" t="s">
        <v>24</v>
      </c>
      <c r="D710" s="10" t="s">
        <v>1482</v>
      </c>
      <c r="E710" s="11" t="s">
        <v>205</v>
      </c>
      <c r="F710" s="28">
        <v>8.4541657052582213</v>
      </c>
      <c r="G710" s="53"/>
      <c r="H710" s="30">
        <v>3744</v>
      </c>
      <c r="I710" s="31">
        <f t="shared" si="19"/>
        <v>0</v>
      </c>
    </row>
    <row r="711" spans="1:9" x14ac:dyDescent="0.2">
      <c r="A711" s="27" t="s">
        <v>22</v>
      </c>
      <c r="B711" s="9" t="s">
        <v>1483</v>
      </c>
      <c r="C711" s="6" t="s">
        <v>24</v>
      </c>
      <c r="D711" s="10" t="s">
        <v>1484</v>
      </c>
      <c r="E711" s="11" t="s">
        <v>205</v>
      </c>
      <c r="F711" s="28">
        <v>10.017942020681708</v>
      </c>
      <c r="G711" s="53"/>
      <c r="H711" s="30">
        <v>2556</v>
      </c>
      <c r="I711" s="31">
        <f t="shared" si="19"/>
        <v>0</v>
      </c>
    </row>
    <row r="712" spans="1:9" x14ac:dyDescent="0.2">
      <c r="A712" s="27" t="s">
        <v>22</v>
      </c>
      <c r="B712" s="9" t="s">
        <v>1485</v>
      </c>
      <c r="C712" s="6" t="s">
        <v>24</v>
      </c>
      <c r="D712" s="10" t="s">
        <v>1486</v>
      </c>
      <c r="E712" s="11" t="s">
        <v>205</v>
      </c>
      <c r="F712" s="28">
        <v>9.9690740108247233</v>
      </c>
      <c r="G712" s="53"/>
      <c r="H712" s="30">
        <v>4644</v>
      </c>
      <c r="I712" s="31">
        <f t="shared" si="19"/>
        <v>0</v>
      </c>
    </row>
    <row r="713" spans="1:9" x14ac:dyDescent="0.2">
      <c r="A713" s="27" t="s">
        <v>22</v>
      </c>
      <c r="B713" s="9" t="s">
        <v>1487</v>
      </c>
      <c r="C713" s="6" t="s">
        <v>24</v>
      </c>
      <c r="D713" s="10" t="s">
        <v>1488</v>
      </c>
      <c r="E713" s="11" t="s">
        <v>205</v>
      </c>
      <c r="F713" s="28">
        <v>10.750962168536468</v>
      </c>
      <c r="G713" s="53"/>
      <c r="H713" s="30">
        <v>3624</v>
      </c>
      <c r="I713" s="31">
        <f t="shared" si="19"/>
        <v>0</v>
      </c>
    </row>
    <row r="714" spans="1:9" x14ac:dyDescent="0.2">
      <c r="A714" s="27" t="s">
        <v>22</v>
      </c>
      <c r="B714" s="9" t="s">
        <v>1489</v>
      </c>
      <c r="C714" s="6" t="s">
        <v>24</v>
      </c>
      <c r="D714" s="10" t="s">
        <v>1490</v>
      </c>
      <c r="E714" s="11" t="s">
        <v>205</v>
      </c>
      <c r="F714" s="28">
        <v>25.362497115774666</v>
      </c>
      <c r="G714" s="53"/>
      <c r="H714" s="30">
        <v>6024</v>
      </c>
      <c r="I714" s="31">
        <f t="shared" si="19"/>
        <v>0</v>
      </c>
    </row>
    <row r="715" spans="1:9" x14ac:dyDescent="0.2">
      <c r="A715" s="27" t="s">
        <v>22</v>
      </c>
      <c r="B715" s="9" t="s">
        <v>1491</v>
      </c>
      <c r="C715" s="6" t="s">
        <v>24</v>
      </c>
      <c r="D715" s="10" t="s">
        <v>1492</v>
      </c>
      <c r="E715" s="11" t="s">
        <v>205</v>
      </c>
      <c r="F715" s="28">
        <v>40.707052210867623</v>
      </c>
      <c r="G715" s="53"/>
      <c r="H715" s="30">
        <v>4236</v>
      </c>
      <c r="I715" s="31">
        <f t="shared" si="19"/>
        <v>0</v>
      </c>
    </row>
    <row r="716" spans="1:9" x14ac:dyDescent="0.2">
      <c r="A716" s="27" t="s">
        <v>22</v>
      </c>
      <c r="B716" s="9" t="s">
        <v>1493</v>
      </c>
      <c r="C716" s="6" t="s">
        <v>24</v>
      </c>
      <c r="D716" s="10" t="s">
        <v>1494</v>
      </c>
      <c r="E716" s="11" t="s">
        <v>205</v>
      </c>
      <c r="F716" s="28">
        <v>13.878514799383439</v>
      </c>
      <c r="G716" s="53"/>
      <c r="H716" s="30">
        <v>9792</v>
      </c>
      <c r="I716" s="31">
        <f t="shared" si="19"/>
        <v>0</v>
      </c>
    </row>
    <row r="717" spans="1:9" x14ac:dyDescent="0.2">
      <c r="A717" s="27" t="s">
        <v>22</v>
      </c>
      <c r="B717" s="9" t="s">
        <v>1495</v>
      </c>
      <c r="C717" s="6" t="s">
        <v>24</v>
      </c>
      <c r="D717" s="10" t="s">
        <v>1496</v>
      </c>
      <c r="E717" s="11" t="s">
        <v>205</v>
      </c>
      <c r="F717" s="28">
        <v>22.764267611815995</v>
      </c>
      <c r="G717" s="53"/>
      <c r="H717" s="30">
        <v>7152</v>
      </c>
      <c r="I717" s="31">
        <f t="shared" si="19"/>
        <v>0</v>
      </c>
    </row>
    <row r="718" spans="1:9" x14ac:dyDescent="0.2">
      <c r="A718" s="27" t="s">
        <v>22</v>
      </c>
      <c r="B718" s="9" t="s">
        <v>1497</v>
      </c>
      <c r="C718" s="6" t="s">
        <v>24</v>
      </c>
      <c r="D718" s="10" t="s">
        <v>1498</v>
      </c>
      <c r="E718" s="11" t="s">
        <v>205</v>
      </c>
      <c r="F718" s="28">
        <v>9.7736019713967881</v>
      </c>
      <c r="G718" s="53"/>
      <c r="H718" s="30">
        <v>13080</v>
      </c>
      <c r="I718" s="31">
        <f t="shared" si="19"/>
        <v>0</v>
      </c>
    </row>
    <row r="719" spans="1:9" x14ac:dyDescent="0.2">
      <c r="A719" s="27" t="s">
        <v>22</v>
      </c>
      <c r="B719" s="9" t="s">
        <v>1499</v>
      </c>
      <c r="C719" s="6" t="s">
        <v>24</v>
      </c>
      <c r="D719" s="10" t="s">
        <v>1500</v>
      </c>
      <c r="E719" s="11" t="s">
        <v>205</v>
      </c>
      <c r="F719" s="28">
        <v>13.843135709888106</v>
      </c>
      <c r="G719" s="53"/>
      <c r="H719" s="30">
        <v>9252</v>
      </c>
      <c r="I719" s="31">
        <f t="shared" si="19"/>
        <v>0</v>
      </c>
    </row>
    <row r="720" spans="1:9" x14ac:dyDescent="0.2">
      <c r="A720" s="27" t="s">
        <v>22</v>
      </c>
      <c r="B720" s="9" t="s">
        <v>1501</v>
      </c>
      <c r="C720" s="6" t="s">
        <v>24</v>
      </c>
      <c r="D720" s="10" t="s">
        <v>1502</v>
      </c>
      <c r="E720" s="11" t="s">
        <v>205</v>
      </c>
      <c r="F720" s="28">
        <v>1.9547203942793576</v>
      </c>
      <c r="G720" s="53"/>
      <c r="H720" s="30">
        <v>19320</v>
      </c>
      <c r="I720" s="31">
        <f t="shared" si="19"/>
        <v>0</v>
      </c>
    </row>
    <row r="721" spans="1:9" x14ac:dyDescent="0.2">
      <c r="A721" s="27" t="s">
        <v>22</v>
      </c>
      <c r="B721" s="9" t="s">
        <v>1503</v>
      </c>
      <c r="C721" s="6" t="s">
        <v>24</v>
      </c>
      <c r="D721" s="10" t="s">
        <v>1504</v>
      </c>
      <c r="E721" s="11" t="s">
        <v>205</v>
      </c>
      <c r="F721" s="28">
        <v>5.8641611828380729</v>
      </c>
      <c r="G721" s="53"/>
      <c r="H721" s="30">
        <v>15360</v>
      </c>
      <c r="I721" s="31">
        <f t="shared" si="19"/>
        <v>0</v>
      </c>
    </row>
    <row r="722" spans="1:9" x14ac:dyDescent="0.2">
      <c r="A722" s="27" t="s">
        <v>22</v>
      </c>
      <c r="B722" s="9" t="s">
        <v>1505</v>
      </c>
      <c r="C722" s="6" t="s">
        <v>24</v>
      </c>
      <c r="D722" s="10" t="s">
        <v>1506</v>
      </c>
      <c r="E722" s="11" t="s">
        <v>205</v>
      </c>
      <c r="F722" s="28">
        <v>1.2305009519900538</v>
      </c>
      <c r="G722" s="53"/>
      <c r="H722" s="30">
        <v>37920</v>
      </c>
      <c r="I722" s="31">
        <f t="shared" si="19"/>
        <v>0</v>
      </c>
    </row>
    <row r="723" spans="1:9" x14ac:dyDescent="0.2">
      <c r="A723" s="27" t="s">
        <v>22</v>
      </c>
      <c r="B723" s="9" t="s">
        <v>1508</v>
      </c>
      <c r="C723" s="6" t="s">
        <v>24</v>
      </c>
      <c r="D723" s="10" t="s">
        <v>1509</v>
      </c>
      <c r="E723" s="11" t="s">
        <v>205</v>
      </c>
      <c r="F723" s="28">
        <v>1.5381261899875673</v>
      </c>
      <c r="G723" s="53"/>
      <c r="H723" s="30">
        <v>44520</v>
      </c>
      <c r="I723" s="31">
        <f t="shared" si="19"/>
        <v>0</v>
      </c>
    </row>
    <row r="724" spans="1:9" x14ac:dyDescent="0.2">
      <c r="A724" s="27" t="s">
        <v>22</v>
      </c>
      <c r="B724" s="9" t="s">
        <v>1510</v>
      </c>
      <c r="C724" s="6" t="s">
        <v>24</v>
      </c>
      <c r="D724" s="10" t="s">
        <v>1511</v>
      </c>
      <c r="E724" s="11" t="s">
        <v>205</v>
      </c>
      <c r="F724" s="28">
        <v>1.4766011423880645</v>
      </c>
      <c r="G724" s="53"/>
      <c r="H724" s="30">
        <v>51240</v>
      </c>
      <c r="I724" s="31">
        <f t="shared" si="19"/>
        <v>0</v>
      </c>
    </row>
    <row r="725" spans="1:9" x14ac:dyDescent="0.2">
      <c r="A725" s="27" t="s">
        <v>22</v>
      </c>
      <c r="B725" s="9" t="s">
        <v>1512</v>
      </c>
      <c r="C725" s="6" t="s">
        <v>24</v>
      </c>
      <c r="D725" s="10" t="s">
        <v>1513</v>
      </c>
      <c r="E725" s="11" t="s">
        <v>26</v>
      </c>
      <c r="F725" s="28">
        <v>1.2612634757898051</v>
      </c>
      <c r="G725" s="53"/>
      <c r="H725" s="30">
        <v>4560</v>
      </c>
      <c r="I725" s="31">
        <f t="shared" si="19"/>
        <v>0</v>
      </c>
    </row>
    <row r="726" spans="1:9" x14ac:dyDescent="0.2">
      <c r="A726" s="27" t="s">
        <v>22</v>
      </c>
      <c r="B726" s="9" t="s">
        <v>1515</v>
      </c>
      <c r="C726" s="6" t="s">
        <v>24</v>
      </c>
      <c r="D726" s="10" t="s">
        <v>1516</v>
      </c>
      <c r="E726" s="11" t="s">
        <v>94</v>
      </c>
      <c r="F726" s="28">
        <v>1</v>
      </c>
      <c r="G726" s="53"/>
      <c r="H726" s="30">
        <v>16080</v>
      </c>
      <c r="I726" s="31">
        <f t="shared" ref="I726:I739" si="20">F726*G726</f>
        <v>0</v>
      </c>
    </row>
    <row r="727" spans="1:9" x14ac:dyDescent="0.2">
      <c r="A727" s="27" t="s">
        <v>22</v>
      </c>
      <c r="B727" s="9" t="s">
        <v>1518</v>
      </c>
      <c r="C727" s="6" t="s">
        <v>24</v>
      </c>
      <c r="D727" s="10" t="s">
        <v>1519</v>
      </c>
      <c r="E727" s="11" t="s">
        <v>94</v>
      </c>
      <c r="F727" s="28">
        <v>2</v>
      </c>
      <c r="G727" s="53"/>
      <c r="H727" s="30">
        <v>18480</v>
      </c>
      <c r="I727" s="31">
        <f t="shared" si="20"/>
        <v>0</v>
      </c>
    </row>
    <row r="728" spans="1:9" x14ac:dyDescent="0.2">
      <c r="A728" s="27" t="s">
        <v>22</v>
      </c>
      <c r="B728" s="9" t="s">
        <v>1520</v>
      </c>
      <c r="C728" s="6" t="s">
        <v>24</v>
      </c>
      <c r="D728" s="10" t="s">
        <v>1521</v>
      </c>
      <c r="E728" s="11" t="s">
        <v>94</v>
      </c>
      <c r="F728" s="28">
        <v>2</v>
      </c>
      <c r="G728" s="53"/>
      <c r="H728" s="30">
        <v>20880</v>
      </c>
      <c r="I728" s="31">
        <f t="shared" si="20"/>
        <v>0</v>
      </c>
    </row>
    <row r="729" spans="1:9" x14ac:dyDescent="0.2">
      <c r="A729" s="27" t="s">
        <v>22</v>
      </c>
      <c r="B729" s="9" t="s">
        <v>1522</v>
      </c>
      <c r="C729" s="6" t="s">
        <v>24</v>
      </c>
      <c r="D729" s="10" t="s">
        <v>1523</v>
      </c>
      <c r="E729" s="11" t="s">
        <v>94</v>
      </c>
      <c r="F729" s="28">
        <v>12</v>
      </c>
      <c r="G729" s="53"/>
      <c r="H729" s="30">
        <v>32640</v>
      </c>
      <c r="I729" s="31">
        <f t="shared" si="20"/>
        <v>0</v>
      </c>
    </row>
    <row r="730" spans="1:9" x14ac:dyDescent="0.2">
      <c r="A730" s="27" t="s">
        <v>22</v>
      </c>
      <c r="B730" s="9" t="s">
        <v>1524</v>
      </c>
      <c r="C730" s="6" t="s">
        <v>24</v>
      </c>
      <c r="D730" s="10" t="s">
        <v>1525</v>
      </c>
      <c r="E730" s="11" t="s">
        <v>94</v>
      </c>
      <c r="F730" s="28">
        <v>8</v>
      </c>
      <c r="G730" s="53"/>
      <c r="H730" s="30">
        <v>40200</v>
      </c>
      <c r="I730" s="31">
        <f t="shared" si="20"/>
        <v>0</v>
      </c>
    </row>
    <row r="731" spans="1:9" x14ac:dyDescent="0.2">
      <c r="A731" s="27" t="s">
        <v>22</v>
      </c>
      <c r="B731" s="9" t="s">
        <v>1526</v>
      </c>
      <c r="C731" s="6" t="s">
        <v>24</v>
      </c>
      <c r="D731" s="10" t="s">
        <v>1527</v>
      </c>
      <c r="E731" s="11" t="s">
        <v>94</v>
      </c>
      <c r="F731" s="28">
        <v>4</v>
      </c>
      <c r="G731" s="53"/>
      <c r="H731" s="30">
        <v>51960</v>
      </c>
      <c r="I731" s="31">
        <f t="shared" si="20"/>
        <v>0</v>
      </c>
    </row>
    <row r="732" spans="1:9" ht="12.75" customHeight="1" x14ac:dyDescent="0.2">
      <c r="A732" s="2" t="s">
        <v>20</v>
      </c>
      <c r="B732" s="9" t="s">
        <v>1528</v>
      </c>
      <c r="C732" s="6" t="s">
        <v>24</v>
      </c>
      <c r="D732" s="10" t="s">
        <v>1529</v>
      </c>
      <c r="E732" s="11" t="s">
        <v>94</v>
      </c>
      <c r="F732" s="28">
        <v>2</v>
      </c>
      <c r="G732" s="56"/>
      <c r="H732" s="44">
        <v>76440</v>
      </c>
      <c r="I732" s="31">
        <f t="shared" si="20"/>
        <v>0</v>
      </c>
    </row>
    <row r="733" spans="1:9" x14ac:dyDescent="0.2">
      <c r="A733" s="27" t="s">
        <v>22</v>
      </c>
      <c r="B733" s="9" t="s">
        <v>1530</v>
      </c>
      <c r="C733" s="6" t="s">
        <v>24</v>
      </c>
      <c r="D733" s="10" t="s">
        <v>1531</v>
      </c>
      <c r="E733" s="11" t="s">
        <v>205</v>
      </c>
      <c r="F733" s="28">
        <v>956.71449017226689</v>
      </c>
      <c r="G733" s="53"/>
      <c r="H733" s="30">
        <v>132</v>
      </c>
      <c r="I733" s="31">
        <f t="shared" si="20"/>
        <v>0</v>
      </c>
    </row>
    <row r="734" spans="1:9" ht="12.75" customHeight="1" x14ac:dyDescent="0.2">
      <c r="A734" s="2" t="s">
        <v>20</v>
      </c>
      <c r="B734" s="9" t="s">
        <v>1533</v>
      </c>
      <c r="C734" s="6" t="s">
        <v>24</v>
      </c>
      <c r="D734" s="10" t="s">
        <v>1534</v>
      </c>
      <c r="E734" s="11" t="s">
        <v>205</v>
      </c>
      <c r="F734" s="28">
        <v>245.78654237668641</v>
      </c>
      <c r="G734" s="56"/>
      <c r="H734" s="44">
        <v>201.6</v>
      </c>
      <c r="I734" s="31">
        <f t="shared" si="20"/>
        <v>0</v>
      </c>
    </row>
    <row r="735" spans="1:9" x14ac:dyDescent="0.2">
      <c r="A735" s="27" t="s">
        <v>22</v>
      </c>
      <c r="B735" s="9" t="s">
        <v>1535</v>
      </c>
      <c r="C735" s="6" t="s">
        <v>24</v>
      </c>
      <c r="D735" s="10" t="s">
        <v>1536</v>
      </c>
      <c r="E735" s="11" t="s">
        <v>205</v>
      </c>
      <c r="F735" s="28">
        <v>31.422130338040674</v>
      </c>
      <c r="G735" s="53"/>
      <c r="H735" s="30">
        <v>267.59999999999997</v>
      </c>
      <c r="I735" s="31">
        <f t="shared" si="20"/>
        <v>0</v>
      </c>
    </row>
    <row r="736" spans="1:9" x14ac:dyDescent="0.2">
      <c r="A736" s="27" t="s">
        <v>22</v>
      </c>
      <c r="B736" s="9" t="s">
        <v>1537</v>
      </c>
      <c r="C736" s="6" t="s">
        <v>24</v>
      </c>
      <c r="D736" s="10" t="s">
        <v>1538</v>
      </c>
      <c r="E736" s="11" t="s">
        <v>205</v>
      </c>
      <c r="F736" s="28">
        <v>33.83877617972648</v>
      </c>
      <c r="G736" s="53"/>
      <c r="H736" s="30">
        <v>244.79999999999998</v>
      </c>
      <c r="I736" s="31">
        <f t="shared" si="20"/>
        <v>0</v>
      </c>
    </row>
    <row r="737" spans="1:9" x14ac:dyDescent="0.2">
      <c r="A737" s="27" t="s">
        <v>22</v>
      </c>
      <c r="B737" s="9" t="s">
        <v>1539</v>
      </c>
      <c r="C737" s="6" t="s">
        <v>24</v>
      </c>
      <c r="D737" s="10" t="s">
        <v>1540</v>
      </c>
      <c r="E737" s="11" t="s">
        <v>205</v>
      </c>
      <c r="F737" s="28">
        <v>33.223525703731454</v>
      </c>
      <c r="G737" s="53"/>
      <c r="H737" s="30">
        <v>412.8</v>
      </c>
      <c r="I737" s="31">
        <f t="shared" si="20"/>
        <v>0</v>
      </c>
    </row>
    <row r="738" spans="1:9" x14ac:dyDescent="0.2">
      <c r="A738" s="27" t="s">
        <v>22</v>
      </c>
      <c r="B738" s="9" t="s">
        <v>1541</v>
      </c>
      <c r="C738" s="6" t="s">
        <v>24</v>
      </c>
      <c r="D738" s="10" t="s">
        <v>1542</v>
      </c>
      <c r="E738" s="11" t="s">
        <v>205</v>
      </c>
      <c r="F738" s="28">
        <v>20.918516183830917</v>
      </c>
      <c r="G738" s="53"/>
      <c r="H738" s="30">
        <v>560.4</v>
      </c>
      <c r="I738" s="31">
        <f t="shared" si="20"/>
        <v>0</v>
      </c>
    </row>
    <row r="739" spans="1:9" x14ac:dyDescent="0.2">
      <c r="A739" s="27" t="s">
        <v>22</v>
      </c>
      <c r="B739" s="9" t="s">
        <v>1543</v>
      </c>
      <c r="C739" s="6" t="s">
        <v>24</v>
      </c>
      <c r="D739" s="10" t="s">
        <v>1544</v>
      </c>
      <c r="E739" s="11" t="s">
        <v>205</v>
      </c>
      <c r="F739" s="28">
        <v>27.686271419776212</v>
      </c>
      <c r="G739" s="53"/>
      <c r="H739" s="30">
        <v>399.59999999999997</v>
      </c>
      <c r="I739" s="31">
        <f t="shared" si="20"/>
        <v>0</v>
      </c>
    </row>
    <row r="740" spans="1:9" ht="12.75" customHeight="1" x14ac:dyDescent="0.2">
      <c r="A740" s="45" t="s">
        <v>22</v>
      </c>
      <c r="B740" s="35" t="s">
        <v>250</v>
      </c>
      <c r="C740" s="36"/>
      <c r="D740" s="37" t="s">
        <v>1546</v>
      </c>
      <c r="E740" s="36"/>
      <c r="F740" s="46">
        <v>0</v>
      </c>
      <c r="G740" s="57"/>
      <c r="H740" s="47"/>
      <c r="I740" s="26">
        <f>SUM(I741)</f>
        <v>0</v>
      </c>
    </row>
    <row r="741" spans="1:9" x14ac:dyDescent="0.2">
      <c r="A741" s="27" t="s">
        <v>22</v>
      </c>
      <c r="B741" s="9" t="s">
        <v>1547</v>
      </c>
      <c r="C741" s="6" t="s">
        <v>24</v>
      </c>
      <c r="D741" s="10" t="s">
        <v>1548</v>
      </c>
      <c r="E741" s="11" t="s">
        <v>205</v>
      </c>
      <c r="F741" s="28">
        <v>0.73830057119403225</v>
      </c>
      <c r="G741" s="53"/>
      <c r="H741" s="30">
        <v>36120</v>
      </c>
      <c r="I741" s="31">
        <f>F741*G741</f>
        <v>0</v>
      </c>
    </row>
    <row r="742" spans="1:9" ht="12.75" customHeight="1" x14ac:dyDescent="0.2">
      <c r="A742" s="27" t="s">
        <v>22</v>
      </c>
      <c r="B742" s="35" t="s">
        <v>258</v>
      </c>
      <c r="C742" s="36"/>
      <c r="D742" s="37" t="s">
        <v>1550</v>
      </c>
      <c r="E742" s="36"/>
      <c r="F742" s="46">
        <v>0</v>
      </c>
      <c r="G742" s="57"/>
      <c r="H742" s="47"/>
      <c r="I742" s="26">
        <f>SUM(I743:I767)</f>
        <v>0</v>
      </c>
    </row>
    <row r="743" spans="1:9" ht="25.5" x14ac:dyDescent="0.2">
      <c r="A743" s="27" t="s">
        <v>22</v>
      </c>
      <c r="B743" s="9" t="s">
        <v>1551</v>
      </c>
      <c r="C743" s="6" t="s">
        <v>24</v>
      </c>
      <c r="D743" s="10" t="s">
        <v>1552</v>
      </c>
      <c r="E743" s="11" t="s">
        <v>26</v>
      </c>
      <c r="F743" s="28">
        <v>3.1377774275746373</v>
      </c>
      <c r="G743" s="53"/>
      <c r="H743" s="30">
        <v>6840</v>
      </c>
      <c r="I743" s="31">
        <f t="shared" ref="I743:I767" si="21">F743*G743</f>
        <v>0</v>
      </c>
    </row>
    <row r="744" spans="1:9" ht="25.5" x14ac:dyDescent="0.2">
      <c r="A744" s="27" t="s">
        <v>22</v>
      </c>
      <c r="B744" s="9" t="s">
        <v>1554</v>
      </c>
      <c r="C744" s="6" t="s">
        <v>24</v>
      </c>
      <c r="D744" s="10" t="s">
        <v>1555</v>
      </c>
      <c r="E744" s="11" t="s">
        <v>26</v>
      </c>
      <c r="F744" s="28">
        <v>1.5381261899875673</v>
      </c>
      <c r="G744" s="53"/>
      <c r="H744" s="30">
        <v>1692</v>
      </c>
      <c r="I744" s="31">
        <f t="shared" si="21"/>
        <v>0</v>
      </c>
    </row>
    <row r="745" spans="1:9" x14ac:dyDescent="0.2">
      <c r="A745" s="27" t="s">
        <v>22</v>
      </c>
      <c r="B745" s="9" t="s">
        <v>1556</v>
      </c>
      <c r="C745" s="6" t="s">
        <v>24</v>
      </c>
      <c r="D745" s="10" t="s">
        <v>1557</v>
      </c>
      <c r="E745" s="11" t="s">
        <v>26</v>
      </c>
      <c r="F745" s="28">
        <v>8.9211319019278896</v>
      </c>
      <c r="G745" s="53"/>
      <c r="H745" s="30">
        <v>2736</v>
      </c>
      <c r="I745" s="31">
        <f t="shared" si="21"/>
        <v>0</v>
      </c>
    </row>
    <row r="746" spans="1:9" ht="25.5" x14ac:dyDescent="0.2">
      <c r="A746" s="27" t="s">
        <v>22</v>
      </c>
      <c r="B746" s="9" t="s">
        <v>1558</v>
      </c>
      <c r="C746" s="6" t="s">
        <v>24</v>
      </c>
      <c r="D746" s="10" t="s">
        <v>1559</v>
      </c>
      <c r="E746" s="11" t="s">
        <v>26</v>
      </c>
      <c r="F746" s="28">
        <v>15.381261899875673</v>
      </c>
      <c r="G746" s="53"/>
      <c r="H746" s="30">
        <v>4284</v>
      </c>
      <c r="I746" s="31">
        <f t="shared" si="21"/>
        <v>0</v>
      </c>
    </row>
    <row r="747" spans="1:9" ht="25.5" x14ac:dyDescent="0.2">
      <c r="A747" s="27" t="s">
        <v>22</v>
      </c>
      <c r="B747" s="9" t="s">
        <v>1560</v>
      </c>
      <c r="C747" s="6" t="s">
        <v>24</v>
      </c>
      <c r="D747" s="10" t="s">
        <v>1561</v>
      </c>
      <c r="E747" s="11" t="s">
        <v>26</v>
      </c>
      <c r="F747" s="28">
        <v>13.888288401354837</v>
      </c>
      <c r="G747" s="53"/>
      <c r="H747" s="30">
        <v>5868</v>
      </c>
      <c r="I747" s="31">
        <f t="shared" si="21"/>
        <v>0</v>
      </c>
    </row>
    <row r="748" spans="1:9" ht="25.5" x14ac:dyDescent="0.2">
      <c r="A748" s="27" t="s">
        <v>22</v>
      </c>
      <c r="B748" s="9" t="s">
        <v>1562</v>
      </c>
      <c r="C748" s="6" t="s">
        <v>24</v>
      </c>
      <c r="D748" s="10" t="s">
        <v>1563</v>
      </c>
      <c r="E748" s="11" t="s">
        <v>26</v>
      </c>
      <c r="F748" s="28">
        <v>11.122359043449546</v>
      </c>
      <c r="G748" s="53"/>
      <c r="H748" s="30">
        <v>8748</v>
      </c>
      <c r="I748" s="31">
        <f t="shared" si="21"/>
        <v>0</v>
      </c>
    </row>
    <row r="749" spans="1:9" ht="25.5" x14ac:dyDescent="0.2">
      <c r="A749" s="27" t="s">
        <v>22</v>
      </c>
      <c r="B749" s="9" t="s">
        <v>1564</v>
      </c>
      <c r="C749" s="6" t="s">
        <v>24</v>
      </c>
      <c r="D749" s="10" t="s">
        <v>1565</v>
      </c>
      <c r="E749" s="11" t="s">
        <v>41</v>
      </c>
      <c r="F749" s="28">
        <v>1.4953611016237085</v>
      </c>
      <c r="G749" s="53"/>
      <c r="H749" s="30">
        <v>6576</v>
      </c>
      <c r="I749" s="31">
        <f t="shared" si="21"/>
        <v>0</v>
      </c>
    </row>
    <row r="750" spans="1:9" x14ac:dyDescent="0.2">
      <c r="A750" s="27" t="s">
        <v>22</v>
      </c>
      <c r="B750" s="9" t="s">
        <v>1567</v>
      </c>
      <c r="C750" s="6" t="s">
        <v>24</v>
      </c>
      <c r="D750" s="10" t="s">
        <v>1568</v>
      </c>
      <c r="E750" s="11" t="s">
        <v>205</v>
      </c>
      <c r="F750" s="28">
        <v>17.657688661057271</v>
      </c>
      <c r="G750" s="53"/>
      <c r="H750" s="30">
        <v>1572</v>
      </c>
      <c r="I750" s="31">
        <f t="shared" si="21"/>
        <v>0</v>
      </c>
    </row>
    <row r="751" spans="1:9" x14ac:dyDescent="0.2">
      <c r="A751" s="27" t="s">
        <v>22</v>
      </c>
      <c r="B751" s="9" t="s">
        <v>1570</v>
      </c>
      <c r="C751" s="6" t="s">
        <v>24</v>
      </c>
      <c r="D751" s="10" t="s">
        <v>1571</v>
      </c>
      <c r="E751" s="11" t="s">
        <v>205</v>
      </c>
      <c r="F751" s="28">
        <v>9.659432473121921</v>
      </c>
      <c r="G751" s="53"/>
      <c r="H751" s="30">
        <v>1932</v>
      </c>
      <c r="I751" s="31">
        <f t="shared" si="21"/>
        <v>0</v>
      </c>
    </row>
    <row r="752" spans="1:9" x14ac:dyDescent="0.2">
      <c r="A752" s="27" t="s">
        <v>22</v>
      </c>
      <c r="B752" s="9" t="s">
        <v>1572</v>
      </c>
      <c r="C752" s="6" t="s">
        <v>24</v>
      </c>
      <c r="D752" s="10" t="s">
        <v>1573</v>
      </c>
      <c r="E752" s="11" t="s">
        <v>205</v>
      </c>
      <c r="F752" s="28">
        <v>25.02042104677578</v>
      </c>
      <c r="G752" s="53"/>
      <c r="H752" s="30">
        <v>3144</v>
      </c>
      <c r="I752" s="31">
        <f t="shared" si="21"/>
        <v>0</v>
      </c>
    </row>
    <row r="753" spans="1:9" x14ac:dyDescent="0.2">
      <c r="A753" s="27" t="s">
        <v>22</v>
      </c>
      <c r="B753" s="9" t="s">
        <v>1574</v>
      </c>
      <c r="C753" s="6" t="s">
        <v>24</v>
      </c>
      <c r="D753" s="10" t="s">
        <v>1575</v>
      </c>
      <c r="E753" s="11" t="s">
        <v>205</v>
      </c>
      <c r="F753" s="28">
        <v>16.427187709067216</v>
      </c>
      <c r="G753" s="53"/>
      <c r="H753" s="30">
        <v>3696</v>
      </c>
      <c r="I753" s="31">
        <f t="shared" si="21"/>
        <v>0</v>
      </c>
    </row>
    <row r="754" spans="1:9" x14ac:dyDescent="0.2">
      <c r="A754" s="27" t="s">
        <v>22</v>
      </c>
      <c r="B754" s="9" t="s">
        <v>1576</v>
      </c>
      <c r="C754" s="6" t="s">
        <v>24</v>
      </c>
      <c r="D754" s="10" t="s">
        <v>1577</v>
      </c>
      <c r="E754" s="11" t="s">
        <v>205</v>
      </c>
      <c r="F754" s="28">
        <v>11.012983520310982</v>
      </c>
      <c r="G754" s="53"/>
      <c r="H754" s="30">
        <v>5232</v>
      </c>
      <c r="I754" s="31">
        <f t="shared" si="21"/>
        <v>0</v>
      </c>
    </row>
    <row r="755" spans="1:9" x14ac:dyDescent="0.2">
      <c r="A755" s="27" t="s">
        <v>22</v>
      </c>
      <c r="B755" s="9" t="s">
        <v>1578</v>
      </c>
      <c r="C755" s="6" t="s">
        <v>24</v>
      </c>
      <c r="D755" s="10" t="s">
        <v>1579</v>
      </c>
      <c r="E755" s="11" t="s">
        <v>205</v>
      </c>
      <c r="F755" s="28">
        <v>4.2452282843656857</v>
      </c>
      <c r="G755" s="53"/>
      <c r="H755" s="30">
        <v>5964</v>
      </c>
      <c r="I755" s="31">
        <f t="shared" si="21"/>
        <v>0</v>
      </c>
    </row>
    <row r="756" spans="1:9" ht="25.5" x14ac:dyDescent="0.2">
      <c r="A756" s="27" t="s">
        <v>22</v>
      </c>
      <c r="B756" s="9" t="s">
        <v>1580</v>
      </c>
      <c r="C756" s="6" t="s">
        <v>24</v>
      </c>
      <c r="D756" s="10" t="s">
        <v>1581</v>
      </c>
      <c r="E756" s="11" t="s">
        <v>205</v>
      </c>
      <c r="F756" s="28">
        <v>1.9380389993843348</v>
      </c>
      <c r="G756" s="53"/>
      <c r="H756" s="30">
        <v>13080</v>
      </c>
      <c r="I756" s="31">
        <f t="shared" si="21"/>
        <v>0</v>
      </c>
    </row>
    <row r="757" spans="1:9" ht="25.5" x14ac:dyDescent="0.2">
      <c r="A757" s="27" t="s">
        <v>22</v>
      </c>
      <c r="B757" s="9" t="s">
        <v>1583</v>
      </c>
      <c r="C757" s="6" t="s">
        <v>24</v>
      </c>
      <c r="D757" s="10" t="s">
        <v>1584</v>
      </c>
      <c r="E757" s="11" t="s">
        <v>205</v>
      </c>
      <c r="F757" s="28">
        <v>1.9072764755845835</v>
      </c>
      <c r="G757" s="53"/>
      <c r="H757" s="30">
        <v>336</v>
      </c>
      <c r="I757" s="31">
        <f t="shared" si="21"/>
        <v>0</v>
      </c>
    </row>
    <row r="758" spans="1:9" ht="25.5" x14ac:dyDescent="0.2">
      <c r="A758" s="27" t="s">
        <v>22</v>
      </c>
      <c r="B758" s="9" t="s">
        <v>1585</v>
      </c>
      <c r="C758" s="6" t="s">
        <v>24</v>
      </c>
      <c r="D758" s="10" t="s">
        <v>1586</v>
      </c>
      <c r="E758" s="11" t="s">
        <v>205</v>
      </c>
      <c r="F758" s="28">
        <v>1.1443658853507501</v>
      </c>
      <c r="G758" s="53"/>
      <c r="H758" s="30">
        <v>457.2</v>
      </c>
      <c r="I758" s="31">
        <f t="shared" si="21"/>
        <v>0</v>
      </c>
    </row>
    <row r="759" spans="1:9" ht="25.5" x14ac:dyDescent="0.2">
      <c r="A759" s="27" t="s">
        <v>22</v>
      </c>
      <c r="B759" s="9" t="s">
        <v>1587</v>
      </c>
      <c r="C759" s="6" t="s">
        <v>24</v>
      </c>
      <c r="D759" s="10" t="s">
        <v>1588</v>
      </c>
      <c r="E759" s="11" t="s">
        <v>205</v>
      </c>
      <c r="F759" s="28">
        <v>1.6611762851865728</v>
      </c>
      <c r="G759" s="53"/>
      <c r="H759" s="30">
        <v>1572</v>
      </c>
      <c r="I759" s="31">
        <f t="shared" si="21"/>
        <v>0</v>
      </c>
    </row>
    <row r="760" spans="1:9" ht="12.75" customHeight="1" x14ac:dyDescent="0.2">
      <c r="A760" s="2" t="s">
        <v>20</v>
      </c>
      <c r="B760" s="9" t="s">
        <v>1590</v>
      </c>
      <c r="C760" s="6" t="s">
        <v>24</v>
      </c>
      <c r="D760" s="10" t="s">
        <v>1591</v>
      </c>
      <c r="E760" s="11" t="s">
        <v>205</v>
      </c>
      <c r="F760" s="28">
        <v>1.8457514279850809</v>
      </c>
      <c r="G760" s="56"/>
      <c r="H760" s="44">
        <v>1932</v>
      </c>
      <c r="I760" s="31">
        <f t="shared" si="21"/>
        <v>0</v>
      </c>
    </row>
    <row r="761" spans="1:9" x14ac:dyDescent="0.2">
      <c r="A761" s="27" t="s">
        <v>22</v>
      </c>
      <c r="B761" s="9" t="s">
        <v>1592</v>
      </c>
      <c r="C761" s="6" t="s">
        <v>24</v>
      </c>
      <c r="D761" s="10" t="s">
        <v>1593</v>
      </c>
      <c r="E761" s="11" t="s">
        <v>94</v>
      </c>
      <c r="F761" s="28">
        <v>8</v>
      </c>
      <c r="G761" s="53"/>
      <c r="H761" s="30">
        <v>2424</v>
      </c>
      <c r="I761" s="31">
        <f t="shared" si="21"/>
        <v>0</v>
      </c>
    </row>
    <row r="762" spans="1:9" x14ac:dyDescent="0.2">
      <c r="A762" s="27" t="s">
        <v>22</v>
      </c>
      <c r="B762" s="9" t="s">
        <v>1595</v>
      </c>
      <c r="C762" s="6" t="s">
        <v>24</v>
      </c>
      <c r="D762" s="10" t="s">
        <v>1596</v>
      </c>
      <c r="E762" s="11" t="s">
        <v>94</v>
      </c>
      <c r="F762" s="28">
        <v>4</v>
      </c>
      <c r="G762" s="53"/>
      <c r="H762" s="30">
        <v>3888</v>
      </c>
      <c r="I762" s="31">
        <f t="shared" si="21"/>
        <v>0</v>
      </c>
    </row>
    <row r="763" spans="1:9" ht="25.5" x14ac:dyDescent="0.2">
      <c r="A763" s="27" t="s">
        <v>22</v>
      </c>
      <c r="B763" s="9" t="s">
        <v>1597</v>
      </c>
      <c r="C763" s="6" t="s">
        <v>24</v>
      </c>
      <c r="D763" s="10" t="s">
        <v>1598</v>
      </c>
      <c r="E763" s="11" t="s">
        <v>26</v>
      </c>
      <c r="F763" s="28">
        <v>1.8057601470454041</v>
      </c>
      <c r="G763" s="53"/>
      <c r="H763" s="30">
        <v>2652</v>
      </c>
      <c r="I763" s="31">
        <f t="shared" si="21"/>
        <v>0</v>
      </c>
    </row>
    <row r="764" spans="1:9" ht="25.5" x14ac:dyDescent="0.2">
      <c r="A764" s="27" t="s">
        <v>22</v>
      </c>
      <c r="B764" s="9" t="s">
        <v>1600</v>
      </c>
      <c r="C764" s="6" t="s">
        <v>24</v>
      </c>
      <c r="D764" s="10" t="s">
        <v>1601</v>
      </c>
      <c r="E764" s="11" t="s">
        <v>26</v>
      </c>
      <c r="F764" s="28">
        <v>7.4568357690597269</v>
      </c>
      <c r="G764" s="53"/>
      <c r="H764" s="30">
        <v>7104</v>
      </c>
      <c r="I764" s="31">
        <f t="shared" si="21"/>
        <v>0</v>
      </c>
    </row>
    <row r="765" spans="1:9" ht="12.75" customHeight="1" x14ac:dyDescent="0.2">
      <c r="B765" s="9" t="s">
        <v>1602</v>
      </c>
      <c r="C765" s="6" t="s">
        <v>24</v>
      </c>
      <c r="D765" s="10" t="s">
        <v>1603</v>
      </c>
      <c r="E765" s="11" t="s">
        <v>26</v>
      </c>
      <c r="F765" s="28">
        <v>11.063717431621164</v>
      </c>
      <c r="G765" s="53"/>
      <c r="H765" s="30">
        <v>8748</v>
      </c>
      <c r="I765" s="31">
        <f t="shared" si="21"/>
        <v>0</v>
      </c>
    </row>
    <row r="766" spans="1:9" ht="12.75" customHeight="1" x14ac:dyDescent="0.2">
      <c r="B766" s="9" t="s">
        <v>1604</v>
      </c>
      <c r="C766" s="6" t="s">
        <v>24</v>
      </c>
      <c r="D766" s="10" t="s">
        <v>1605</v>
      </c>
      <c r="E766" s="11" t="s">
        <v>26</v>
      </c>
      <c r="F766" s="28">
        <v>0.21533766659825943</v>
      </c>
      <c r="G766" s="53"/>
      <c r="H766" s="30">
        <v>2676</v>
      </c>
      <c r="I766" s="31">
        <f t="shared" si="21"/>
        <v>0</v>
      </c>
    </row>
    <row r="767" spans="1:9" ht="12.75" customHeight="1" x14ac:dyDescent="0.2">
      <c r="B767" s="9" t="s">
        <v>1607</v>
      </c>
      <c r="C767" s="6" t="s">
        <v>24</v>
      </c>
      <c r="D767" s="10" t="s">
        <v>1608</v>
      </c>
      <c r="E767" s="11" t="s">
        <v>26</v>
      </c>
      <c r="F767" s="28">
        <v>0.19688015231840861</v>
      </c>
      <c r="G767" s="53"/>
      <c r="H767" s="30">
        <v>10644</v>
      </c>
      <c r="I767" s="31">
        <f t="shared" si="21"/>
        <v>0</v>
      </c>
    </row>
    <row r="768" spans="1:9" ht="12.75" customHeight="1" x14ac:dyDescent="0.2">
      <c r="B768" s="35" t="s">
        <v>261</v>
      </c>
      <c r="C768" s="36"/>
      <c r="D768" s="37" t="s">
        <v>1609</v>
      </c>
      <c r="E768" s="36"/>
      <c r="F768" s="46">
        <v>0</v>
      </c>
      <c r="G768" s="57"/>
      <c r="H768" s="47"/>
      <c r="I768" s="26">
        <f>SUM(I769:I772)</f>
        <v>0</v>
      </c>
    </row>
    <row r="769" spans="2:9" ht="12.75" customHeight="1" x14ac:dyDescent="0.2">
      <c r="B769" s="9" t="s">
        <v>1610</v>
      </c>
      <c r="C769" s="6" t="s">
        <v>24</v>
      </c>
      <c r="D769" s="10" t="s">
        <v>1611</v>
      </c>
      <c r="E769" s="11" t="s">
        <v>94</v>
      </c>
      <c r="F769" s="28">
        <v>8</v>
      </c>
      <c r="G769" s="53"/>
      <c r="H769" s="30">
        <v>805.19999999999993</v>
      </c>
      <c r="I769" s="31">
        <f t="shared" ref="I769:I772" si="22">F769*G769</f>
        <v>0</v>
      </c>
    </row>
    <row r="770" spans="2:9" ht="12.75" customHeight="1" x14ac:dyDescent="0.2">
      <c r="B770" s="9" t="s">
        <v>1612</v>
      </c>
      <c r="C770" s="6" t="s">
        <v>24</v>
      </c>
      <c r="D770" s="10" t="s">
        <v>1613</v>
      </c>
      <c r="E770" s="11" t="s">
        <v>129</v>
      </c>
      <c r="F770" s="28">
        <v>4.3867358938445413</v>
      </c>
      <c r="G770" s="53"/>
      <c r="H770" s="30">
        <v>168</v>
      </c>
      <c r="I770" s="31">
        <f t="shared" si="22"/>
        <v>0</v>
      </c>
    </row>
    <row r="771" spans="2:9" ht="12.75" customHeight="1" x14ac:dyDescent="0.2">
      <c r="B771" s="9" t="s">
        <v>1614</v>
      </c>
      <c r="C771" s="6" t="s">
        <v>24</v>
      </c>
      <c r="D771" s="10" t="s">
        <v>1615</v>
      </c>
      <c r="E771" s="11" t="s">
        <v>26</v>
      </c>
      <c r="F771" s="28">
        <v>1.0459258091915458</v>
      </c>
      <c r="G771" s="53"/>
      <c r="H771" s="30">
        <v>54</v>
      </c>
      <c r="I771" s="31">
        <f t="shared" si="22"/>
        <v>0</v>
      </c>
    </row>
    <row r="772" spans="2:9" ht="12.75" customHeight="1" x14ac:dyDescent="0.2">
      <c r="B772" s="9" t="s">
        <v>1616</v>
      </c>
      <c r="C772" s="6" t="s">
        <v>24</v>
      </c>
      <c r="D772" s="10" t="s">
        <v>1617</v>
      </c>
      <c r="E772" s="11" t="s">
        <v>129</v>
      </c>
      <c r="F772" s="28">
        <v>11.505183901107003</v>
      </c>
      <c r="G772" s="53"/>
      <c r="H772" s="30">
        <v>2.4</v>
      </c>
      <c r="I772" s="31">
        <f t="shared" si="22"/>
        <v>0</v>
      </c>
    </row>
    <row r="773" spans="2:9" ht="12.75" customHeight="1" x14ac:dyDescent="0.2">
      <c r="F773" s="48"/>
    </row>
  </sheetData>
  <sheetProtection algorithmName="SHA-512" hashValue="b810K7eAAG2cYeRJyv6+dojS75tyEeTqbisVnNZRaA6C6TtnuTQ234i9zCW5MaVLYsJc+rokuFIgGeJnN3dO3Q==" saltValue="K4Mdg1R2+MO7shzwl/dKLA==" spinCount="100000" sheet="1" objects="1" scenarios="1"/>
  <mergeCells count="10">
    <mergeCell ref="E4:E5"/>
    <mergeCell ref="F4:F5"/>
    <mergeCell ref="G4:G5"/>
    <mergeCell ref="H4:H5"/>
    <mergeCell ref="I4:I5"/>
    <mergeCell ref="D4:D5"/>
    <mergeCell ref="B2:C2"/>
    <mergeCell ref="B3:C3"/>
    <mergeCell ref="B4:B5"/>
    <mergeCell ref="C4:C5"/>
  </mergeCells>
  <conditionalFormatting sqref="G7:G772">
    <cfRule type="cellIs" dxfId="1" priority="1" operator="greaterThan">
      <formula>$H7</formula>
    </cfRule>
  </conditionalFormatting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73"/>
  <sheetViews>
    <sheetView showZeros="0" tabSelected="1" topLeftCell="B740" workbookViewId="0">
      <selection activeCell="M766" sqref="M766"/>
    </sheetView>
  </sheetViews>
  <sheetFormatPr defaultColWidth="9.140625" defaultRowHeight="12.75" customHeight="1" x14ac:dyDescent="0.2"/>
  <cols>
    <col min="1" max="1" width="9.140625" hidden="1" customWidth="1"/>
    <col min="3" max="3" width="8" customWidth="1"/>
    <col min="4" max="4" width="54.7109375" customWidth="1"/>
    <col min="5" max="5" width="9" customWidth="1"/>
    <col min="6" max="6" width="15.28515625" style="49" bestFit="1" customWidth="1"/>
    <col min="7" max="8" width="15.28515625" style="49" customWidth="1"/>
    <col min="9" max="9" width="16.7109375" style="49" customWidth="1"/>
  </cols>
  <sheetData>
    <row r="1" spans="1:9" ht="12.75" customHeight="1" x14ac:dyDescent="0.2">
      <c r="A1" t="s">
        <v>0</v>
      </c>
      <c r="B1" s="1"/>
      <c r="C1" s="1"/>
      <c r="D1" s="1"/>
      <c r="E1" s="1"/>
      <c r="F1" s="19"/>
      <c r="G1" s="19"/>
      <c r="H1" s="19"/>
      <c r="I1" s="19"/>
    </row>
    <row r="2" spans="1:9" ht="15" customHeight="1" x14ac:dyDescent="0.25">
      <c r="A2" t="s">
        <v>1</v>
      </c>
      <c r="B2" s="66"/>
      <c r="C2" s="67"/>
      <c r="D2" s="3" t="s">
        <v>1619</v>
      </c>
      <c r="E2" s="1"/>
      <c r="F2" s="19"/>
      <c r="G2" s="19"/>
      <c r="H2" s="19"/>
      <c r="I2" s="20">
        <f>0+I6+I64+I206+I236+I262+I298+I472+I482+I499+I510+I513+I526+I531+I564+I597+I740+I742+I768</f>
        <v>0</v>
      </c>
    </row>
    <row r="3" spans="1:9" ht="15" customHeight="1" x14ac:dyDescent="0.25">
      <c r="A3" t="s">
        <v>2</v>
      </c>
      <c r="B3" s="68"/>
      <c r="C3" s="69"/>
      <c r="D3" s="4" t="s">
        <v>1650</v>
      </c>
      <c r="E3" s="2"/>
      <c r="F3" s="19"/>
      <c r="G3" s="19"/>
      <c r="H3" s="19"/>
      <c r="I3" s="21"/>
    </row>
    <row r="4" spans="1:9" ht="13.15" customHeight="1" x14ac:dyDescent="0.2">
      <c r="A4" s="22" t="s">
        <v>8</v>
      </c>
      <c r="B4" s="65" t="s">
        <v>11</v>
      </c>
      <c r="C4" s="65" t="s">
        <v>12</v>
      </c>
      <c r="D4" s="65" t="s">
        <v>13</v>
      </c>
      <c r="E4" s="63" t="s">
        <v>15</v>
      </c>
      <c r="F4" s="65" t="s">
        <v>1621</v>
      </c>
      <c r="G4" s="63" t="s">
        <v>1622</v>
      </c>
      <c r="H4" s="63" t="s">
        <v>1623</v>
      </c>
      <c r="I4" s="65" t="s">
        <v>1624</v>
      </c>
    </row>
    <row r="5" spans="1:9" x14ac:dyDescent="0.2">
      <c r="A5" s="22"/>
      <c r="B5" s="65"/>
      <c r="C5" s="65"/>
      <c r="D5" s="65"/>
      <c r="E5" s="64"/>
      <c r="F5" s="65"/>
      <c r="G5" s="64"/>
      <c r="H5" s="64"/>
      <c r="I5" s="65"/>
    </row>
    <row r="6" spans="1:9" ht="12.75" customHeight="1" x14ac:dyDescent="0.2">
      <c r="A6" s="5" t="s">
        <v>20</v>
      </c>
      <c r="B6" s="7" t="s">
        <v>9</v>
      </c>
      <c r="C6" s="5"/>
      <c r="D6" s="8" t="s">
        <v>21</v>
      </c>
      <c r="E6" s="5"/>
      <c r="F6" s="5"/>
      <c r="G6" s="24"/>
      <c r="H6" s="25"/>
      <c r="I6" s="26">
        <f>SUM(I7:I63)</f>
        <v>0</v>
      </c>
    </row>
    <row r="7" spans="1:9" x14ac:dyDescent="0.2">
      <c r="A7" s="27" t="s">
        <v>22</v>
      </c>
      <c r="B7" s="9" t="s">
        <v>23</v>
      </c>
      <c r="C7" s="6" t="s">
        <v>24</v>
      </c>
      <c r="D7" s="10" t="s">
        <v>25</v>
      </c>
      <c r="E7" s="11" t="s">
        <v>26</v>
      </c>
      <c r="F7" s="28">
        <v>415.29407129664315</v>
      </c>
      <c r="G7" s="29"/>
      <c r="H7" s="30">
        <v>1080</v>
      </c>
      <c r="I7" s="31">
        <f>F7*G7</f>
        <v>0</v>
      </c>
    </row>
    <row r="8" spans="1:9" x14ac:dyDescent="0.2">
      <c r="A8" s="27" t="s">
        <v>22</v>
      </c>
      <c r="B8" s="9" t="s">
        <v>23</v>
      </c>
      <c r="C8" s="6" t="s">
        <v>10</v>
      </c>
      <c r="D8" s="10" t="s">
        <v>31</v>
      </c>
      <c r="E8" s="11" t="s">
        <v>26</v>
      </c>
      <c r="F8" s="28">
        <v>130.74072614894322</v>
      </c>
      <c r="G8" s="29"/>
      <c r="H8" s="30">
        <v>960</v>
      </c>
      <c r="I8" s="31">
        <f t="shared" ref="I8:I63" si="0">F8*G8</f>
        <v>0</v>
      </c>
    </row>
    <row r="9" spans="1:9" x14ac:dyDescent="0.2">
      <c r="A9" s="27" t="s">
        <v>22</v>
      </c>
      <c r="B9" s="9" t="s">
        <v>23</v>
      </c>
      <c r="C9" s="6" t="s">
        <v>7</v>
      </c>
      <c r="D9" s="10" t="s">
        <v>32</v>
      </c>
      <c r="E9" s="11" t="s">
        <v>26</v>
      </c>
      <c r="F9" s="28">
        <v>1230.5009519900536</v>
      </c>
      <c r="G9" s="29"/>
      <c r="H9" s="30">
        <v>600</v>
      </c>
      <c r="I9" s="31">
        <f t="shared" si="0"/>
        <v>0</v>
      </c>
    </row>
    <row r="10" spans="1:9" x14ac:dyDescent="0.2">
      <c r="A10" s="27" t="s">
        <v>22</v>
      </c>
      <c r="B10" s="9" t="s">
        <v>23</v>
      </c>
      <c r="C10" s="6" t="s">
        <v>6</v>
      </c>
      <c r="D10" s="10" t="s">
        <v>33</v>
      </c>
      <c r="E10" s="11" t="s">
        <v>26</v>
      </c>
      <c r="F10" s="28">
        <v>3799.1716892692916</v>
      </c>
      <c r="G10" s="53"/>
      <c r="H10" s="30">
        <v>384</v>
      </c>
      <c r="I10" s="31">
        <f t="shared" si="0"/>
        <v>0</v>
      </c>
    </row>
    <row r="11" spans="1:9" x14ac:dyDescent="0.2">
      <c r="A11" s="27" t="s">
        <v>22</v>
      </c>
      <c r="B11" s="9" t="s">
        <v>23</v>
      </c>
      <c r="C11" s="6" t="s">
        <v>14</v>
      </c>
      <c r="D11" s="10" t="s">
        <v>34</v>
      </c>
      <c r="E11" s="11" t="s">
        <v>26</v>
      </c>
      <c r="F11" s="28">
        <v>4611.3023175827266</v>
      </c>
      <c r="G11" s="53"/>
      <c r="H11" s="30">
        <v>384</v>
      </c>
      <c r="I11" s="31">
        <f t="shared" si="0"/>
        <v>0</v>
      </c>
    </row>
    <row r="12" spans="1:9" x14ac:dyDescent="0.2">
      <c r="A12" s="27" t="s">
        <v>22</v>
      </c>
      <c r="B12" s="9" t="s">
        <v>23</v>
      </c>
      <c r="C12" s="6" t="s">
        <v>16</v>
      </c>
      <c r="D12" s="10" t="s">
        <v>35</v>
      </c>
      <c r="E12" s="11" t="s">
        <v>26</v>
      </c>
      <c r="F12" s="28">
        <v>142.49201024044822</v>
      </c>
      <c r="G12" s="53"/>
      <c r="H12" s="30">
        <v>1080</v>
      </c>
      <c r="I12" s="31">
        <f t="shared" si="0"/>
        <v>0</v>
      </c>
    </row>
    <row r="13" spans="1:9" x14ac:dyDescent="0.2">
      <c r="A13" s="27" t="s">
        <v>22</v>
      </c>
      <c r="B13" s="9" t="s">
        <v>23</v>
      </c>
      <c r="C13" s="6" t="s">
        <v>17</v>
      </c>
      <c r="D13" s="10" t="s">
        <v>37</v>
      </c>
      <c r="E13" s="11" t="s">
        <v>26</v>
      </c>
      <c r="F13" s="28">
        <v>29.162872562164274</v>
      </c>
      <c r="G13" s="53"/>
      <c r="H13" s="30">
        <v>1140</v>
      </c>
      <c r="I13" s="31">
        <f t="shared" si="0"/>
        <v>0</v>
      </c>
    </row>
    <row r="14" spans="1:9" x14ac:dyDescent="0.2">
      <c r="A14" s="27" t="s">
        <v>22</v>
      </c>
      <c r="B14" s="9" t="s">
        <v>39</v>
      </c>
      <c r="C14" s="6" t="s">
        <v>24</v>
      </c>
      <c r="D14" s="10" t="s">
        <v>40</v>
      </c>
      <c r="E14" s="11" t="s">
        <v>41</v>
      </c>
      <c r="F14" s="28">
        <v>4.3682783795646909</v>
      </c>
      <c r="G14" s="53"/>
      <c r="H14" s="30">
        <v>1380</v>
      </c>
      <c r="I14" s="31">
        <f t="shared" si="0"/>
        <v>0</v>
      </c>
    </row>
    <row r="15" spans="1:9" x14ac:dyDescent="0.2">
      <c r="A15" s="27" t="s">
        <v>22</v>
      </c>
      <c r="B15" s="9" t="s">
        <v>39</v>
      </c>
      <c r="C15" s="6" t="s">
        <v>10</v>
      </c>
      <c r="D15" s="10" t="s">
        <v>25</v>
      </c>
      <c r="E15" s="11" t="s">
        <v>41</v>
      </c>
      <c r="F15" s="28">
        <v>421.44657605659347</v>
      </c>
      <c r="G15" s="53"/>
      <c r="H15" s="30">
        <v>588</v>
      </c>
      <c r="I15" s="31">
        <f t="shared" si="0"/>
        <v>0</v>
      </c>
    </row>
    <row r="16" spans="1:9" x14ac:dyDescent="0.2">
      <c r="A16" s="27" t="s">
        <v>22</v>
      </c>
      <c r="B16" s="9" t="s">
        <v>39</v>
      </c>
      <c r="C16" s="6" t="s">
        <v>7</v>
      </c>
      <c r="D16" s="10" t="s">
        <v>31</v>
      </c>
      <c r="E16" s="11" t="s">
        <v>41</v>
      </c>
      <c r="F16" s="28">
        <v>141.50760947885618</v>
      </c>
      <c r="G16" s="53"/>
      <c r="H16" s="30">
        <v>660</v>
      </c>
      <c r="I16" s="31">
        <f t="shared" si="0"/>
        <v>0</v>
      </c>
    </row>
    <row r="17" spans="1:9" x14ac:dyDescent="0.2">
      <c r="A17" s="27" t="s">
        <v>22</v>
      </c>
      <c r="B17" s="9" t="s">
        <v>39</v>
      </c>
      <c r="C17" s="6" t="s">
        <v>6</v>
      </c>
      <c r="D17" s="10" t="s">
        <v>32</v>
      </c>
      <c r="E17" s="11" t="s">
        <v>41</v>
      </c>
      <c r="F17" s="28">
        <v>1294.4870014935368</v>
      </c>
      <c r="G17" s="53"/>
      <c r="H17" s="30">
        <v>300</v>
      </c>
      <c r="I17" s="31">
        <f t="shared" si="0"/>
        <v>0</v>
      </c>
    </row>
    <row r="18" spans="1:9" x14ac:dyDescent="0.2">
      <c r="A18" s="27" t="s">
        <v>22</v>
      </c>
      <c r="B18" s="9" t="s">
        <v>39</v>
      </c>
      <c r="C18" s="6" t="s">
        <v>14</v>
      </c>
      <c r="D18" s="32" t="s">
        <v>33</v>
      </c>
      <c r="E18" s="11" t="s">
        <v>41</v>
      </c>
      <c r="F18" s="28">
        <v>4491.3284747636972</v>
      </c>
      <c r="G18" s="53"/>
      <c r="H18" s="30">
        <v>216</v>
      </c>
      <c r="I18" s="31">
        <f t="shared" si="0"/>
        <v>0</v>
      </c>
    </row>
    <row r="19" spans="1:9" x14ac:dyDescent="0.2">
      <c r="A19" s="27" t="s">
        <v>22</v>
      </c>
      <c r="B19" s="9" t="s">
        <v>39</v>
      </c>
      <c r="C19" s="6" t="s">
        <v>16</v>
      </c>
      <c r="D19" s="10" t="s">
        <v>34</v>
      </c>
      <c r="E19" s="11" t="s">
        <v>41</v>
      </c>
      <c r="F19" s="28">
        <v>4540.5485128432983</v>
      </c>
      <c r="G19" s="53"/>
      <c r="H19" s="30">
        <v>216</v>
      </c>
      <c r="I19" s="31">
        <f t="shared" si="0"/>
        <v>0</v>
      </c>
    </row>
    <row r="20" spans="1:9" x14ac:dyDescent="0.2">
      <c r="A20" s="27" t="s">
        <v>22</v>
      </c>
      <c r="B20" s="9" t="s">
        <v>39</v>
      </c>
      <c r="C20" s="6" t="s">
        <v>17</v>
      </c>
      <c r="D20" s="10" t="s">
        <v>35</v>
      </c>
      <c r="E20" s="11" t="s">
        <v>41</v>
      </c>
      <c r="F20" s="28">
        <v>150.7363666187816</v>
      </c>
      <c r="G20" s="53"/>
      <c r="H20" s="30">
        <v>600</v>
      </c>
      <c r="I20" s="31">
        <f t="shared" si="0"/>
        <v>0</v>
      </c>
    </row>
    <row r="21" spans="1:9" x14ac:dyDescent="0.2">
      <c r="A21" s="27" t="s">
        <v>22</v>
      </c>
      <c r="B21" s="9" t="s">
        <v>39</v>
      </c>
      <c r="C21" s="6" t="s">
        <v>36</v>
      </c>
      <c r="D21" s="10" t="s">
        <v>37</v>
      </c>
      <c r="E21" s="11" t="s">
        <v>41</v>
      </c>
      <c r="F21" s="28">
        <v>27.686271419776212</v>
      </c>
      <c r="G21" s="53"/>
      <c r="H21" s="30">
        <v>660</v>
      </c>
      <c r="I21" s="31">
        <f t="shared" si="0"/>
        <v>0</v>
      </c>
    </row>
    <row r="22" spans="1:9" x14ac:dyDescent="0.2">
      <c r="A22" s="27" t="s">
        <v>22</v>
      </c>
      <c r="B22" s="9" t="s">
        <v>42</v>
      </c>
      <c r="C22" s="6" t="s">
        <v>24</v>
      </c>
      <c r="D22" s="10" t="s">
        <v>43</v>
      </c>
      <c r="E22" s="11" t="s">
        <v>41</v>
      </c>
      <c r="F22" s="28">
        <v>123.05009519900538</v>
      </c>
      <c r="G22" s="53"/>
      <c r="H22" s="30">
        <v>228</v>
      </c>
      <c r="I22" s="31">
        <f t="shared" si="0"/>
        <v>0</v>
      </c>
    </row>
    <row r="23" spans="1:9" x14ac:dyDescent="0.2">
      <c r="A23" s="27" t="s">
        <v>22</v>
      </c>
      <c r="B23" s="9" t="s">
        <v>44</v>
      </c>
      <c r="C23" s="6" t="s">
        <v>24</v>
      </c>
      <c r="D23" s="10" t="s">
        <v>45</v>
      </c>
      <c r="E23" s="11" t="s">
        <v>41</v>
      </c>
      <c r="F23" s="28">
        <v>92.287571399254034</v>
      </c>
      <c r="G23" s="53"/>
      <c r="H23" s="30">
        <v>228</v>
      </c>
      <c r="I23" s="31">
        <f t="shared" si="0"/>
        <v>0</v>
      </c>
    </row>
    <row r="24" spans="1:9" ht="25.5" x14ac:dyDescent="0.2">
      <c r="A24" s="27" t="s">
        <v>22</v>
      </c>
      <c r="B24" s="9" t="s">
        <v>46</v>
      </c>
      <c r="C24" s="6" t="s">
        <v>24</v>
      </c>
      <c r="D24" s="10" t="s">
        <v>47</v>
      </c>
      <c r="E24" s="11" t="s">
        <v>41</v>
      </c>
      <c r="F24" s="28">
        <v>146.60402957095181</v>
      </c>
      <c r="G24" s="53"/>
      <c r="H24" s="30">
        <v>9000</v>
      </c>
      <c r="I24" s="31">
        <f t="shared" si="0"/>
        <v>0</v>
      </c>
    </row>
    <row r="25" spans="1:9" ht="12.75" customHeight="1" x14ac:dyDescent="0.2">
      <c r="A25" s="13" t="s">
        <v>27</v>
      </c>
      <c r="D25" s="14" t="s">
        <v>48</v>
      </c>
      <c r="F25" s="28">
        <v>0</v>
      </c>
      <c r="G25" s="53"/>
      <c r="H25" s="30">
        <v>0</v>
      </c>
      <c r="I25" s="31">
        <f t="shared" si="0"/>
        <v>0</v>
      </c>
    </row>
    <row r="26" spans="1:9" ht="25.5" x14ac:dyDescent="0.2">
      <c r="A26" s="27" t="s">
        <v>22</v>
      </c>
      <c r="B26" s="9" t="s">
        <v>46</v>
      </c>
      <c r="C26" s="6" t="s">
        <v>10</v>
      </c>
      <c r="D26" s="10" t="s">
        <v>49</v>
      </c>
      <c r="E26" s="11" t="s">
        <v>41</v>
      </c>
      <c r="F26" s="28">
        <v>97.736019713967877</v>
      </c>
      <c r="G26" s="53"/>
      <c r="H26" s="30">
        <v>11100</v>
      </c>
      <c r="I26" s="31">
        <f t="shared" si="0"/>
        <v>0</v>
      </c>
    </row>
    <row r="27" spans="1:9" x14ac:dyDescent="0.2">
      <c r="A27" s="27" t="s">
        <v>22</v>
      </c>
      <c r="B27" s="9" t="s">
        <v>50</v>
      </c>
      <c r="C27" s="6" t="s">
        <v>24</v>
      </c>
      <c r="D27" s="10" t="s">
        <v>51</v>
      </c>
      <c r="E27" s="11" t="s">
        <v>52</v>
      </c>
      <c r="F27" s="28">
        <v>10</v>
      </c>
      <c r="G27" s="53"/>
      <c r="H27" s="30">
        <v>36000</v>
      </c>
      <c r="I27" s="31">
        <f t="shared" si="0"/>
        <v>0</v>
      </c>
    </row>
    <row r="28" spans="1:9" ht="25.5" x14ac:dyDescent="0.2">
      <c r="A28" s="27" t="s">
        <v>22</v>
      </c>
      <c r="B28" s="9" t="s">
        <v>54</v>
      </c>
      <c r="C28" s="6" t="s">
        <v>24</v>
      </c>
      <c r="D28" s="10" t="s">
        <v>55</v>
      </c>
      <c r="E28" s="11" t="s">
        <v>52</v>
      </c>
      <c r="F28" s="28">
        <v>10</v>
      </c>
      <c r="G28" s="53"/>
      <c r="H28" s="30">
        <v>48000</v>
      </c>
      <c r="I28" s="31">
        <f t="shared" si="0"/>
        <v>0</v>
      </c>
    </row>
    <row r="29" spans="1:9" ht="25.5" x14ac:dyDescent="0.2">
      <c r="A29" s="27" t="s">
        <v>22</v>
      </c>
      <c r="B29" s="9" t="s">
        <v>56</v>
      </c>
      <c r="C29" s="6" t="s">
        <v>24</v>
      </c>
      <c r="D29" s="10" t="s">
        <v>57</v>
      </c>
      <c r="E29" s="11" t="s">
        <v>52</v>
      </c>
      <c r="F29" s="28">
        <v>3</v>
      </c>
      <c r="G29" s="53"/>
      <c r="H29" s="30">
        <v>48000</v>
      </c>
      <c r="I29" s="31">
        <f t="shared" si="0"/>
        <v>0</v>
      </c>
    </row>
    <row r="30" spans="1:9" ht="25.5" x14ac:dyDescent="0.2">
      <c r="A30" s="27" t="s">
        <v>22</v>
      </c>
      <c r="B30" s="9" t="s">
        <v>58</v>
      </c>
      <c r="C30" s="6" t="s">
        <v>24</v>
      </c>
      <c r="D30" s="10" t="s">
        <v>59</v>
      </c>
      <c r="E30" s="11" t="s">
        <v>52</v>
      </c>
      <c r="F30" s="28">
        <v>10</v>
      </c>
      <c r="G30" s="53"/>
      <c r="H30" s="30">
        <v>14400</v>
      </c>
      <c r="I30" s="31">
        <f t="shared" si="0"/>
        <v>0</v>
      </c>
    </row>
    <row r="31" spans="1:9" ht="25.5" customHeight="1" x14ac:dyDescent="0.2">
      <c r="A31" s="13" t="s">
        <v>27</v>
      </c>
      <c r="D31" s="14" t="s">
        <v>60</v>
      </c>
      <c r="F31" s="28"/>
      <c r="G31" s="53"/>
      <c r="H31" s="30">
        <v>0</v>
      </c>
      <c r="I31" s="31">
        <f t="shared" si="0"/>
        <v>0</v>
      </c>
    </row>
    <row r="32" spans="1:9" x14ac:dyDescent="0.2">
      <c r="A32" s="27" t="s">
        <v>22</v>
      </c>
      <c r="B32" s="9" t="s">
        <v>62</v>
      </c>
      <c r="C32" s="6" t="s">
        <v>24</v>
      </c>
      <c r="D32" s="10" t="s">
        <v>63</v>
      </c>
      <c r="E32" s="11" t="s">
        <v>52</v>
      </c>
      <c r="F32" s="28">
        <v>1</v>
      </c>
      <c r="G32" s="53"/>
      <c r="H32" s="30">
        <v>240000</v>
      </c>
      <c r="I32" s="31">
        <f t="shared" si="0"/>
        <v>0</v>
      </c>
    </row>
    <row r="33" spans="1:9" x14ac:dyDescent="0.2">
      <c r="A33" s="27" t="s">
        <v>22</v>
      </c>
      <c r="B33" s="9" t="s">
        <v>64</v>
      </c>
      <c r="C33" s="6" t="s">
        <v>24</v>
      </c>
      <c r="D33" s="10" t="s">
        <v>65</v>
      </c>
      <c r="E33" s="11" t="s">
        <v>52</v>
      </c>
      <c r="F33" s="28">
        <v>2</v>
      </c>
      <c r="G33" s="53"/>
      <c r="H33" s="30">
        <v>120000</v>
      </c>
      <c r="I33" s="31">
        <f t="shared" si="0"/>
        <v>0</v>
      </c>
    </row>
    <row r="34" spans="1:9" ht="25.5" x14ac:dyDescent="0.2">
      <c r="A34" s="27" t="s">
        <v>22</v>
      </c>
      <c r="B34" s="9" t="s">
        <v>66</v>
      </c>
      <c r="C34" s="6" t="s">
        <v>24</v>
      </c>
      <c r="D34" s="10" t="s">
        <v>67</v>
      </c>
      <c r="E34" s="11" t="s">
        <v>52</v>
      </c>
      <c r="F34" s="28">
        <v>10</v>
      </c>
      <c r="G34" s="53"/>
      <c r="H34" s="30">
        <v>156000</v>
      </c>
      <c r="I34" s="31">
        <f t="shared" si="0"/>
        <v>0</v>
      </c>
    </row>
    <row r="35" spans="1:9" ht="51" customHeight="1" x14ac:dyDescent="0.2">
      <c r="A35" s="13" t="s">
        <v>27</v>
      </c>
      <c r="D35" s="14" t="s">
        <v>68</v>
      </c>
      <c r="F35" s="28"/>
      <c r="G35" s="53"/>
      <c r="H35" s="30">
        <v>0</v>
      </c>
      <c r="I35" s="31">
        <f t="shared" si="0"/>
        <v>0</v>
      </c>
    </row>
    <row r="36" spans="1:9" ht="25.5" x14ac:dyDescent="0.2">
      <c r="A36" s="27" t="s">
        <v>22</v>
      </c>
      <c r="B36" s="9" t="s">
        <v>69</v>
      </c>
      <c r="C36" s="6" t="s">
        <v>24</v>
      </c>
      <c r="D36" s="10" t="s">
        <v>70</v>
      </c>
      <c r="E36" s="11" t="s">
        <v>52</v>
      </c>
      <c r="F36" s="28">
        <v>10</v>
      </c>
      <c r="G36" s="53"/>
      <c r="H36" s="30">
        <v>33600</v>
      </c>
      <c r="I36" s="31">
        <f t="shared" si="0"/>
        <v>0</v>
      </c>
    </row>
    <row r="37" spans="1:9" x14ac:dyDescent="0.2">
      <c r="A37" s="27" t="s">
        <v>22</v>
      </c>
      <c r="B37" s="9" t="s">
        <v>71</v>
      </c>
      <c r="C37" s="6" t="s">
        <v>24</v>
      </c>
      <c r="D37" s="10" t="s">
        <v>72</v>
      </c>
      <c r="E37" s="11" t="s">
        <v>52</v>
      </c>
      <c r="F37" s="28">
        <v>4</v>
      </c>
      <c r="G37" s="53"/>
      <c r="H37" s="30">
        <v>30000</v>
      </c>
      <c r="I37" s="31">
        <f t="shared" si="0"/>
        <v>0</v>
      </c>
    </row>
    <row r="38" spans="1:9" x14ac:dyDescent="0.2">
      <c r="A38" s="27" t="s">
        <v>22</v>
      </c>
      <c r="B38" s="9" t="s">
        <v>74</v>
      </c>
      <c r="C38" s="6" t="s">
        <v>24</v>
      </c>
      <c r="D38" s="10" t="s">
        <v>75</v>
      </c>
      <c r="E38" s="11" t="s">
        <v>52</v>
      </c>
      <c r="F38" s="28">
        <v>2</v>
      </c>
      <c r="G38" s="53"/>
      <c r="H38" s="30">
        <v>30000</v>
      </c>
      <c r="I38" s="31">
        <f t="shared" si="0"/>
        <v>0</v>
      </c>
    </row>
    <row r="39" spans="1:9" ht="25.5" x14ac:dyDescent="0.2">
      <c r="A39" s="27" t="s">
        <v>22</v>
      </c>
      <c r="B39" s="9" t="s">
        <v>77</v>
      </c>
      <c r="C39" s="6" t="s">
        <v>24</v>
      </c>
      <c r="D39" s="10" t="s">
        <v>78</v>
      </c>
      <c r="E39" s="11" t="s">
        <v>52</v>
      </c>
      <c r="F39" s="28">
        <v>2</v>
      </c>
      <c r="G39" s="53"/>
      <c r="H39" s="30">
        <v>60000</v>
      </c>
      <c r="I39" s="31">
        <f t="shared" si="0"/>
        <v>0</v>
      </c>
    </row>
    <row r="40" spans="1:9" ht="25.5" x14ac:dyDescent="0.2">
      <c r="A40" s="27" t="s">
        <v>22</v>
      </c>
      <c r="B40" s="9" t="s">
        <v>79</v>
      </c>
      <c r="C40" s="6" t="s">
        <v>24</v>
      </c>
      <c r="D40" s="10" t="s">
        <v>80</v>
      </c>
      <c r="E40" s="11" t="s">
        <v>52</v>
      </c>
      <c r="F40" s="28">
        <v>10</v>
      </c>
      <c r="G40" s="53"/>
      <c r="H40" s="30">
        <v>18000</v>
      </c>
      <c r="I40" s="31">
        <f t="shared" si="0"/>
        <v>0</v>
      </c>
    </row>
    <row r="41" spans="1:9" ht="25.5" x14ac:dyDescent="0.2">
      <c r="A41" s="27" t="s">
        <v>22</v>
      </c>
      <c r="B41" s="9" t="s">
        <v>79</v>
      </c>
      <c r="C41" s="6" t="s">
        <v>10</v>
      </c>
      <c r="D41" s="10" t="s">
        <v>81</v>
      </c>
      <c r="E41" s="11" t="s">
        <v>82</v>
      </c>
      <c r="F41" s="28">
        <v>10</v>
      </c>
      <c r="G41" s="53"/>
      <c r="H41" s="30">
        <v>20400</v>
      </c>
      <c r="I41" s="31">
        <f t="shared" si="0"/>
        <v>0</v>
      </c>
    </row>
    <row r="42" spans="1:9" ht="12.75" customHeight="1" x14ac:dyDescent="0.2">
      <c r="A42" s="13" t="s">
        <v>27</v>
      </c>
      <c r="D42" s="14" t="s">
        <v>83</v>
      </c>
      <c r="F42" s="28"/>
      <c r="G42" s="53"/>
      <c r="H42" s="30">
        <v>0</v>
      </c>
      <c r="I42" s="31">
        <f t="shared" si="0"/>
        <v>0</v>
      </c>
    </row>
    <row r="43" spans="1:9" ht="25.5" x14ac:dyDescent="0.2">
      <c r="A43" s="27" t="s">
        <v>22</v>
      </c>
      <c r="B43" s="9" t="s">
        <v>79</v>
      </c>
      <c r="C43" s="6" t="s">
        <v>7</v>
      </c>
      <c r="D43" s="10" t="s">
        <v>84</v>
      </c>
      <c r="E43" s="11" t="s">
        <v>82</v>
      </c>
      <c r="F43" s="28">
        <v>8</v>
      </c>
      <c r="G43" s="53"/>
      <c r="H43" s="30">
        <v>20400</v>
      </c>
      <c r="I43" s="31">
        <f t="shared" si="0"/>
        <v>0</v>
      </c>
    </row>
    <row r="44" spans="1:9" ht="12.75" customHeight="1" x14ac:dyDescent="0.2">
      <c r="A44" s="13" t="s">
        <v>27</v>
      </c>
      <c r="D44" s="14" t="s">
        <v>85</v>
      </c>
      <c r="F44" s="28"/>
      <c r="G44" s="53"/>
      <c r="H44" s="30">
        <v>0</v>
      </c>
      <c r="I44" s="31">
        <f t="shared" si="0"/>
        <v>0</v>
      </c>
    </row>
    <row r="45" spans="1:9" ht="25.5" x14ac:dyDescent="0.2">
      <c r="A45" s="27" t="s">
        <v>22</v>
      </c>
      <c r="B45" s="9" t="s">
        <v>79</v>
      </c>
      <c r="C45" s="6" t="s">
        <v>6</v>
      </c>
      <c r="D45" s="10" t="s">
        <v>86</v>
      </c>
      <c r="E45" s="11" t="s">
        <v>82</v>
      </c>
      <c r="F45" s="28">
        <v>6</v>
      </c>
      <c r="G45" s="53"/>
      <c r="H45" s="30">
        <v>15000</v>
      </c>
      <c r="I45" s="31">
        <f t="shared" si="0"/>
        <v>0</v>
      </c>
    </row>
    <row r="46" spans="1:9" ht="12.75" customHeight="1" x14ac:dyDescent="0.2">
      <c r="A46" s="13" t="s">
        <v>27</v>
      </c>
      <c r="D46" s="14" t="s">
        <v>87</v>
      </c>
      <c r="F46" s="28"/>
      <c r="G46" s="53"/>
      <c r="H46" s="30">
        <v>0</v>
      </c>
      <c r="I46" s="31">
        <f t="shared" si="0"/>
        <v>0</v>
      </c>
    </row>
    <row r="47" spans="1:9" ht="25.5" x14ac:dyDescent="0.2">
      <c r="A47" s="27" t="s">
        <v>22</v>
      </c>
      <c r="B47" s="9" t="s">
        <v>88</v>
      </c>
      <c r="C47" s="6" t="s">
        <v>89</v>
      </c>
      <c r="D47" s="10" t="s">
        <v>90</v>
      </c>
      <c r="E47" s="11" t="s">
        <v>52</v>
      </c>
      <c r="F47" s="28">
        <v>5</v>
      </c>
      <c r="G47" s="53"/>
      <c r="H47" s="30">
        <v>7200</v>
      </c>
      <c r="I47" s="31">
        <f t="shared" si="0"/>
        <v>0</v>
      </c>
    </row>
    <row r="48" spans="1:9" ht="12.75" customHeight="1" x14ac:dyDescent="0.2">
      <c r="A48" s="13" t="s">
        <v>27</v>
      </c>
      <c r="D48" s="14" t="s">
        <v>91</v>
      </c>
      <c r="F48" s="28"/>
      <c r="G48" s="53"/>
      <c r="H48" s="30">
        <v>0</v>
      </c>
      <c r="I48" s="31">
        <f t="shared" si="0"/>
        <v>0</v>
      </c>
    </row>
    <row r="49" spans="1:9" x14ac:dyDescent="0.2">
      <c r="A49" s="27" t="s">
        <v>22</v>
      </c>
      <c r="B49" s="9" t="s">
        <v>92</v>
      </c>
      <c r="C49" s="6" t="s">
        <v>24</v>
      </c>
      <c r="D49" s="10" t="s">
        <v>93</v>
      </c>
      <c r="E49" s="11" t="s">
        <v>94</v>
      </c>
      <c r="F49" s="28">
        <v>5</v>
      </c>
      <c r="G49" s="53"/>
      <c r="H49" s="30">
        <v>7800</v>
      </c>
      <c r="I49" s="31">
        <f t="shared" si="0"/>
        <v>0</v>
      </c>
    </row>
    <row r="50" spans="1:9" x14ac:dyDescent="0.2">
      <c r="A50" s="27" t="s">
        <v>22</v>
      </c>
      <c r="B50" s="9" t="s">
        <v>95</v>
      </c>
      <c r="C50" s="6" t="s">
        <v>24</v>
      </c>
      <c r="D50" s="10" t="s">
        <v>96</v>
      </c>
      <c r="E50" s="11" t="s">
        <v>52</v>
      </c>
      <c r="F50" s="28">
        <v>4</v>
      </c>
      <c r="G50" s="53"/>
      <c r="H50" s="30">
        <v>78000</v>
      </c>
      <c r="I50" s="31">
        <f t="shared" si="0"/>
        <v>0</v>
      </c>
    </row>
    <row r="51" spans="1:9" ht="25.5" x14ac:dyDescent="0.2">
      <c r="A51" s="27" t="s">
        <v>22</v>
      </c>
      <c r="B51" s="9" t="s">
        <v>97</v>
      </c>
      <c r="C51" s="6" t="s">
        <v>24</v>
      </c>
      <c r="D51" s="10" t="s">
        <v>98</v>
      </c>
      <c r="E51" s="11" t="s">
        <v>52</v>
      </c>
      <c r="F51" s="28">
        <v>10</v>
      </c>
      <c r="G51" s="53"/>
      <c r="H51" s="30">
        <v>54000</v>
      </c>
      <c r="I51" s="31">
        <f t="shared" si="0"/>
        <v>0</v>
      </c>
    </row>
    <row r="52" spans="1:9" x14ac:dyDescent="0.2">
      <c r="A52" s="27" t="s">
        <v>22</v>
      </c>
      <c r="B52" s="9" t="s">
        <v>99</v>
      </c>
      <c r="C52" s="6" t="s">
        <v>24</v>
      </c>
      <c r="D52" s="10" t="s">
        <v>100</v>
      </c>
      <c r="E52" s="11" t="s">
        <v>82</v>
      </c>
      <c r="F52" s="28">
        <v>5</v>
      </c>
      <c r="G52" s="53"/>
      <c r="H52" s="30">
        <v>24000</v>
      </c>
      <c r="I52" s="31">
        <f t="shared" si="0"/>
        <v>0</v>
      </c>
    </row>
    <row r="53" spans="1:9" ht="25.5" x14ac:dyDescent="0.2">
      <c r="A53" s="27" t="s">
        <v>22</v>
      </c>
      <c r="B53" s="9" t="s">
        <v>102</v>
      </c>
      <c r="C53" s="6" t="s">
        <v>24</v>
      </c>
      <c r="D53" s="10" t="s">
        <v>103</v>
      </c>
      <c r="E53" s="11" t="s">
        <v>82</v>
      </c>
      <c r="F53" s="28">
        <v>10</v>
      </c>
      <c r="G53" s="53"/>
      <c r="H53" s="30">
        <v>4920</v>
      </c>
      <c r="I53" s="31">
        <f t="shared" si="0"/>
        <v>0</v>
      </c>
    </row>
    <row r="54" spans="1:9" ht="12.75" customHeight="1" x14ac:dyDescent="0.2">
      <c r="A54" s="33" t="s">
        <v>28</v>
      </c>
      <c r="D54" s="34" t="s">
        <v>104</v>
      </c>
      <c r="F54" s="28"/>
      <c r="G54" s="53"/>
      <c r="H54" s="30">
        <v>0</v>
      </c>
      <c r="I54" s="31">
        <f t="shared" si="0"/>
        <v>0</v>
      </c>
    </row>
    <row r="55" spans="1:9" ht="25.5" x14ac:dyDescent="0.2">
      <c r="A55" s="27" t="s">
        <v>22</v>
      </c>
      <c r="B55" s="9" t="s">
        <v>102</v>
      </c>
      <c r="C55" s="6" t="s">
        <v>10</v>
      </c>
      <c r="D55" s="10" t="s">
        <v>106</v>
      </c>
      <c r="E55" s="11" t="s">
        <v>82</v>
      </c>
      <c r="F55" s="28">
        <v>10</v>
      </c>
      <c r="G55" s="53"/>
      <c r="H55" s="30">
        <v>1500</v>
      </c>
      <c r="I55" s="31">
        <f t="shared" si="0"/>
        <v>0</v>
      </c>
    </row>
    <row r="56" spans="1:9" ht="25.5" x14ac:dyDescent="0.2">
      <c r="A56" s="27" t="s">
        <v>22</v>
      </c>
      <c r="B56" s="9" t="s">
        <v>102</v>
      </c>
      <c r="C56" s="6" t="s">
        <v>7</v>
      </c>
      <c r="D56" s="10" t="s">
        <v>107</v>
      </c>
      <c r="E56" s="11" t="s">
        <v>52</v>
      </c>
      <c r="F56" s="28">
        <v>5</v>
      </c>
      <c r="G56" s="53"/>
      <c r="H56" s="30">
        <v>6600</v>
      </c>
      <c r="I56" s="31">
        <f t="shared" si="0"/>
        <v>0</v>
      </c>
    </row>
    <row r="57" spans="1:9" ht="25.5" x14ac:dyDescent="0.2">
      <c r="A57" s="27" t="s">
        <v>22</v>
      </c>
      <c r="B57" s="9" t="s">
        <v>108</v>
      </c>
      <c r="C57" s="6" t="s">
        <v>24</v>
      </c>
      <c r="D57" s="10" t="s">
        <v>109</v>
      </c>
      <c r="E57" s="11" t="s">
        <v>52</v>
      </c>
      <c r="F57" s="28">
        <v>3</v>
      </c>
      <c r="G57" s="53"/>
      <c r="H57" s="30">
        <v>13200</v>
      </c>
      <c r="I57" s="31">
        <f t="shared" si="0"/>
        <v>0</v>
      </c>
    </row>
    <row r="58" spans="1:9" x14ac:dyDescent="0.2">
      <c r="A58" s="27" t="s">
        <v>22</v>
      </c>
      <c r="B58" s="9" t="s">
        <v>110</v>
      </c>
      <c r="C58" s="6" t="s">
        <v>24</v>
      </c>
      <c r="D58" s="10" t="s">
        <v>111</v>
      </c>
      <c r="E58" s="11" t="s">
        <v>94</v>
      </c>
      <c r="F58" s="28">
        <v>5</v>
      </c>
      <c r="G58" s="53"/>
      <c r="H58" s="30">
        <v>12000</v>
      </c>
      <c r="I58" s="31">
        <f t="shared" si="0"/>
        <v>0</v>
      </c>
    </row>
    <row r="59" spans="1:9" x14ac:dyDescent="0.2">
      <c r="A59" s="27" t="s">
        <v>22</v>
      </c>
      <c r="B59" s="9" t="s">
        <v>113</v>
      </c>
      <c r="C59" s="6" t="s">
        <v>24</v>
      </c>
      <c r="D59" s="10" t="s">
        <v>114</v>
      </c>
      <c r="E59" s="11" t="s">
        <v>52</v>
      </c>
      <c r="F59" s="28">
        <v>2</v>
      </c>
      <c r="G59" s="53"/>
      <c r="H59" s="30">
        <v>12000</v>
      </c>
      <c r="I59" s="31">
        <f t="shared" si="0"/>
        <v>0</v>
      </c>
    </row>
    <row r="60" spans="1:9" x14ac:dyDescent="0.2">
      <c r="A60" s="27" t="s">
        <v>22</v>
      </c>
      <c r="B60" s="9" t="s">
        <v>116</v>
      </c>
      <c r="C60" s="6" t="s">
        <v>24</v>
      </c>
      <c r="D60" s="10" t="s">
        <v>117</v>
      </c>
      <c r="E60" s="11" t="s">
        <v>94</v>
      </c>
      <c r="F60" s="28">
        <v>10</v>
      </c>
      <c r="G60" s="53"/>
      <c r="H60" s="30">
        <v>11400</v>
      </c>
      <c r="I60" s="31">
        <f t="shared" si="0"/>
        <v>0</v>
      </c>
    </row>
    <row r="61" spans="1:9" x14ac:dyDescent="0.2">
      <c r="A61" s="27" t="s">
        <v>22</v>
      </c>
      <c r="B61" s="9" t="s">
        <v>119</v>
      </c>
      <c r="C61" s="6" t="s">
        <v>24</v>
      </c>
      <c r="D61" s="10" t="s">
        <v>120</v>
      </c>
      <c r="E61" s="11" t="s">
        <v>52</v>
      </c>
      <c r="F61" s="28">
        <v>10</v>
      </c>
      <c r="G61" s="53"/>
      <c r="H61" s="30">
        <v>48000</v>
      </c>
      <c r="I61" s="31">
        <f t="shared" si="0"/>
        <v>0</v>
      </c>
    </row>
    <row r="62" spans="1:9" ht="12.75" customHeight="1" x14ac:dyDescent="0.2">
      <c r="A62" s="13" t="s">
        <v>27</v>
      </c>
      <c r="D62" s="14" t="s">
        <v>121</v>
      </c>
      <c r="F62" s="28"/>
      <c r="G62" s="53"/>
      <c r="H62" s="30">
        <v>0</v>
      </c>
      <c r="I62" s="31">
        <f t="shared" si="0"/>
        <v>0</v>
      </c>
    </row>
    <row r="63" spans="1:9" ht="25.5" x14ac:dyDescent="0.2">
      <c r="A63" s="27" t="s">
        <v>22</v>
      </c>
      <c r="B63" s="9" t="s">
        <v>123</v>
      </c>
      <c r="C63" s="6" t="s">
        <v>24</v>
      </c>
      <c r="D63" s="10" t="s">
        <v>1625</v>
      </c>
      <c r="E63" s="11" t="s">
        <v>52</v>
      </c>
      <c r="F63" s="28">
        <v>10</v>
      </c>
      <c r="G63" s="53"/>
      <c r="H63" s="30">
        <v>42000</v>
      </c>
      <c r="I63" s="31">
        <f t="shared" si="0"/>
        <v>0</v>
      </c>
    </row>
    <row r="64" spans="1:9" ht="12.75" customHeight="1" x14ac:dyDescent="0.2">
      <c r="A64" s="5" t="s">
        <v>20</v>
      </c>
      <c r="B64" s="35" t="s">
        <v>10</v>
      </c>
      <c r="C64" s="36"/>
      <c r="D64" s="37" t="s">
        <v>126</v>
      </c>
      <c r="E64" s="36"/>
      <c r="F64" s="38"/>
      <c r="G64" s="54"/>
      <c r="H64" s="39"/>
      <c r="I64" s="26">
        <f>SUM(I65:I205)</f>
        <v>0</v>
      </c>
    </row>
    <row r="65" spans="1:9" x14ac:dyDescent="0.2">
      <c r="A65" s="27" t="s">
        <v>22</v>
      </c>
      <c r="B65" s="9" t="s">
        <v>127</v>
      </c>
      <c r="C65" s="6" t="s">
        <v>24</v>
      </c>
      <c r="D65" s="10" t="s">
        <v>128</v>
      </c>
      <c r="E65" s="11" t="s">
        <v>129</v>
      </c>
      <c r="F65" s="28">
        <v>6.1525047599502694</v>
      </c>
      <c r="G65" s="53"/>
      <c r="H65" s="30">
        <v>2.52</v>
      </c>
      <c r="I65" s="31">
        <f t="shared" ref="I65:I128" si="1">F65*G65</f>
        <v>0</v>
      </c>
    </row>
    <row r="66" spans="1:9" x14ac:dyDescent="0.2">
      <c r="A66" s="27" t="s">
        <v>22</v>
      </c>
      <c r="B66" s="9" t="s">
        <v>131</v>
      </c>
      <c r="C66" s="6" t="s">
        <v>24</v>
      </c>
      <c r="D66" s="10" t="s">
        <v>132</v>
      </c>
      <c r="E66" s="11" t="s">
        <v>129</v>
      </c>
      <c r="F66" s="28">
        <v>83.075616756872705</v>
      </c>
      <c r="G66" s="53"/>
      <c r="H66" s="30">
        <v>117.6</v>
      </c>
      <c r="I66" s="31">
        <f t="shared" si="1"/>
        <v>0</v>
      </c>
    </row>
    <row r="67" spans="1:9" x14ac:dyDescent="0.2">
      <c r="A67" s="27" t="s">
        <v>22</v>
      </c>
      <c r="B67" s="9" t="s">
        <v>134</v>
      </c>
      <c r="C67" s="6" t="s">
        <v>24</v>
      </c>
      <c r="D67" s="10" t="s">
        <v>135</v>
      </c>
      <c r="E67" s="11" t="s">
        <v>129</v>
      </c>
      <c r="F67" s="28">
        <v>9.7736019713967881</v>
      </c>
      <c r="G67" s="53"/>
      <c r="H67" s="30">
        <v>39.6</v>
      </c>
      <c r="I67" s="31">
        <f t="shared" si="1"/>
        <v>0</v>
      </c>
    </row>
    <row r="68" spans="1:9" ht="25.5" x14ac:dyDescent="0.2">
      <c r="A68" s="27" t="s">
        <v>22</v>
      </c>
      <c r="B68" s="9" t="s">
        <v>137</v>
      </c>
      <c r="C68" s="6" t="s">
        <v>24</v>
      </c>
      <c r="D68" s="10" t="s">
        <v>138</v>
      </c>
      <c r="E68" s="11" t="s">
        <v>94</v>
      </c>
      <c r="F68" s="28">
        <v>15</v>
      </c>
      <c r="G68" s="53"/>
      <c r="H68" s="30">
        <v>2424</v>
      </c>
      <c r="I68" s="31">
        <f t="shared" si="1"/>
        <v>0</v>
      </c>
    </row>
    <row r="69" spans="1:9" ht="12.75" customHeight="1" x14ac:dyDescent="0.2">
      <c r="A69" s="13" t="s">
        <v>27</v>
      </c>
      <c r="D69" s="14" t="s">
        <v>139</v>
      </c>
      <c r="F69" s="28"/>
      <c r="G69" s="53"/>
      <c r="H69" s="30">
        <v>0</v>
      </c>
      <c r="I69" s="31">
        <f t="shared" si="1"/>
        <v>0</v>
      </c>
    </row>
    <row r="70" spans="1:9" ht="25.5" x14ac:dyDescent="0.2">
      <c r="A70" s="27" t="s">
        <v>22</v>
      </c>
      <c r="B70" s="9" t="s">
        <v>141</v>
      </c>
      <c r="C70" s="6" t="s">
        <v>24</v>
      </c>
      <c r="D70" s="10" t="s">
        <v>142</v>
      </c>
      <c r="E70" s="11" t="s">
        <v>94</v>
      </c>
      <c r="F70" s="28">
        <v>15</v>
      </c>
      <c r="G70" s="53"/>
      <c r="H70" s="30">
        <v>6840</v>
      </c>
      <c r="I70" s="31">
        <f t="shared" si="1"/>
        <v>0</v>
      </c>
    </row>
    <row r="71" spans="1:9" ht="12.75" customHeight="1" x14ac:dyDescent="0.2">
      <c r="A71" s="13" t="s">
        <v>27</v>
      </c>
      <c r="D71" s="14" t="s">
        <v>139</v>
      </c>
      <c r="F71" s="28"/>
      <c r="G71" s="53"/>
      <c r="H71" s="30">
        <v>0</v>
      </c>
      <c r="I71" s="31">
        <f t="shared" si="1"/>
        <v>0</v>
      </c>
    </row>
    <row r="72" spans="1:9" ht="25.5" x14ac:dyDescent="0.2">
      <c r="A72" s="27" t="s">
        <v>22</v>
      </c>
      <c r="B72" s="9" t="s">
        <v>144</v>
      </c>
      <c r="C72" s="6" t="s">
        <v>24</v>
      </c>
      <c r="D72" s="10" t="s">
        <v>145</v>
      </c>
      <c r="E72" s="11" t="s">
        <v>94</v>
      </c>
      <c r="F72" s="28">
        <v>7</v>
      </c>
      <c r="G72" s="53"/>
      <c r="H72" s="30">
        <v>15360</v>
      </c>
      <c r="I72" s="31">
        <f t="shared" si="1"/>
        <v>0</v>
      </c>
    </row>
    <row r="73" spans="1:9" ht="12.75" customHeight="1" x14ac:dyDescent="0.2">
      <c r="A73" s="13" t="s">
        <v>27</v>
      </c>
      <c r="D73" s="14" t="s">
        <v>139</v>
      </c>
      <c r="F73" s="28"/>
      <c r="G73" s="53"/>
      <c r="H73" s="30">
        <v>0</v>
      </c>
      <c r="I73" s="31">
        <f t="shared" si="1"/>
        <v>0</v>
      </c>
    </row>
    <row r="74" spans="1:9" x14ac:dyDescent="0.2">
      <c r="A74" s="27" t="s">
        <v>22</v>
      </c>
      <c r="B74" s="9" t="s">
        <v>146</v>
      </c>
      <c r="C74" s="6" t="s">
        <v>24</v>
      </c>
      <c r="D74" s="10" t="s">
        <v>147</v>
      </c>
      <c r="E74" s="11" t="s">
        <v>94</v>
      </c>
      <c r="F74" s="28">
        <v>7</v>
      </c>
      <c r="G74" s="53"/>
      <c r="H74" s="30">
        <v>968.4</v>
      </c>
      <c r="I74" s="31">
        <f t="shared" si="1"/>
        <v>0</v>
      </c>
    </row>
    <row r="75" spans="1:9" x14ac:dyDescent="0.2">
      <c r="A75" s="27" t="s">
        <v>22</v>
      </c>
      <c r="B75" s="9" t="s">
        <v>149</v>
      </c>
      <c r="C75" s="6" t="s">
        <v>24</v>
      </c>
      <c r="D75" s="10" t="s">
        <v>150</v>
      </c>
      <c r="E75" s="11" t="s">
        <v>94</v>
      </c>
      <c r="F75" s="28">
        <v>6</v>
      </c>
      <c r="G75" s="53"/>
      <c r="H75" s="30">
        <v>1932</v>
      </c>
      <c r="I75" s="31">
        <f t="shared" si="1"/>
        <v>0</v>
      </c>
    </row>
    <row r="76" spans="1:9" x14ac:dyDescent="0.2">
      <c r="A76" s="27" t="s">
        <v>22</v>
      </c>
      <c r="B76" s="9" t="s">
        <v>151</v>
      </c>
      <c r="C76" s="6" t="s">
        <v>24</v>
      </c>
      <c r="D76" s="10" t="s">
        <v>152</v>
      </c>
      <c r="E76" s="11" t="s">
        <v>94</v>
      </c>
      <c r="F76" s="28">
        <v>4</v>
      </c>
      <c r="G76" s="53"/>
      <c r="H76" s="30">
        <v>5568</v>
      </c>
      <c r="I76" s="31">
        <f t="shared" si="1"/>
        <v>0</v>
      </c>
    </row>
    <row r="77" spans="1:9" ht="25.5" x14ac:dyDescent="0.2">
      <c r="A77" s="27" t="s">
        <v>22</v>
      </c>
      <c r="B77" s="9" t="s">
        <v>153</v>
      </c>
      <c r="C77" s="6" t="s">
        <v>24</v>
      </c>
      <c r="D77" s="10" t="s">
        <v>154</v>
      </c>
      <c r="E77" s="11" t="s">
        <v>26</v>
      </c>
      <c r="F77" s="28">
        <v>1.6611762851865728</v>
      </c>
      <c r="G77" s="53"/>
      <c r="H77" s="30">
        <v>862.8</v>
      </c>
      <c r="I77" s="31">
        <f t="shared" si="1"/>
        <v>0</v>
      </c>
    </row>
    <row r="78" spans="1:9" ht="25.5" x14ac:dyDescent="0.2">
      <c r="A78" s="27" t="s">
        <v>22</v>
      </c>
      <c r="B78" s="9" t="s">
        <v>156</v>
      </c>
      <c r="C78" s="6" t="s">
        <v>24</v>
      </c>
      <c r="D78" s="10" t="s">
        <v>157</v>
      </c>
      <c r="E78" s="11" t="s">
        <v>26</v>
      </c>
      <c r="F78" s="28">
        <v>9.2287571399254045</v>
      </c>
      <c r="G78" s="53"/>
      <c r="H78" s="30">
        <v>1161.5999999999999</v>
      </c>
      <c r="I78" s="31">
        <f t="shared" si="1"/>
        <v>0</v>
      </c>
    </row>
    <row r="79" spans="1:9" ht="25.5" x14ac:dyDescent="0.2">
      <c r="A79" s="27" t="s">
        <v>22</v>
      </c>
      <c r="B79" s="9" t="s">
        <v>158</v>
      </c>
      <c r="C79" s="6" t="s">
        <v>24</v>
      </c>
      <c r="D79" s="10" t="s">
        <v>159</v>
      </c>
      <c r="E79" s="11" t="s">
        <v>26</v>
      </c>
      <c r="F79" s="28">
        <v>92.595196637251561</v>
      </c>
      <c r="G79" s="53"/>
      <c r="H79" s="30">
        <v>1248</v>
      </c>
      <c r="I79" s="31">
        <f t="shared" si="1"/>
        <v>0</v>
      </c>
    </row>
    <row r="80" spans="1:9" ht="25.5" x14ac:dyDescent="0.2">
      <c r="A80" s="27" t="s">
        <v>22</v>
      </c>
      <c r="B80" s="9" t="s">
        <v>160</v>
      </c>
      <c r="C80" s="6" t="s">
        <v>24</v>
      </c>
      <c r="D80" s="10" t="s">
        <v>161</v>
      </c>
      <c r="E80" s="11" t="s">
        <v>26</v>
      </c>
      <c r="F80" s="28">
        <v>149.50586566679155</v>
      </c>
      <c r="G80" s="53"/>
      <c r="H80" s="30">
        <v>1332</v>
      </c>
      <c r="I80" s="31">
        <f t="shared" si="1"/>
        <v>0</v>
      </c>
    </row>
    <row r="81" spans="1:9" ht="25.5" x14ac:dyDescent="0.2">
      <c r="A81" s="27" t="s">
        <v>22</v>
      </c>
      <c r="B81" s="9" t="s">
        <v>162</v>
      </c>
      <c r="C81" s="6" t="s">
        <v>24</v>
      </c>
      <c r="D81" s="10" t="s">
        <v>163</v>
      </c>
      <c r="E81" s="11" t="s">
        <v>26</v>
      </c>
      <c r="F81" s="28">
        <v>12.950022612100744</v>
      </c>
      <c r="G81" s="53"/>
      <c r="H81" s="30">
        <v>3060</v>
      </c>
      <c r="I81" s="31">
        <f t="shared" si="1"/>
        <v>0</v>
      </c>
    </row>
    <row r="82" spans="1:9" ht="25.5" x14ac:dyDescent="0.2">
      <c r="A82" s="27" t="s">
        <v>22</v>
      </c>
      <c r="B82" s="9" t="s">
        <v>164</v>
      </c>
      <c r="C82" s="6" t="s">
        <v>24</v>
      </c>
      <c r="D82" s="10" t="s">
        <v>165</v>
      </c>
      <c r="E82" s="11" t="s">
        <v>26</v>
      </c>
      <c r="F82" s="28">
        <v>47.548573590845372</v>
      </c>
      <c r="G82" s="53"/>
      <c r="H82" s="30">
        <v>3360</v>
      </c>
      <c r="I82" s="31">
        <f t="shared" si="1"/>
        <v>0</v>
      </c>
    </row>
    <row r="83" spans="1:9" ht="25.5" x14ac:dyDescent="0.2">
      <c r="A83" s="27" t="s">
        <v>22</v>
      </c>
      <c r="B83" s="9" t="s">
        <v>166</v>
      </c>
      <c r="C83" s="6" t="s">
        <v>24</v>
      </c>
      <c r="D83" s="10" t="s">
        <v>167</v>
      </c>
      <c r="E83" s="11" t="s">
        <v>26</v>
      </c>
      <c r="F83" s="28">
        <v>3.0762523799751347</v>
      </c>
      <c r="G83" s="53"/>
      <c r="H83" s="30">
        <v>469.2</v>
      </c>
      <c r="I83" s="31">
        <f t="shared" si="1"/>
        <v>0</v>
      </c>
    </row>
    <row r="84" spans="1:9" ht="25.5" x14ac:dyDescent="0.2">
      <c r="A84" s="27" t="s">
        <v>22</v>
      </c>
      <c r="B84" s="9" t="s">
        <v>168</v>
      </c>
      <c r="C84" s="6" t="s">
        <v>24</v>
      </c>
      <c r="D84" s="10" t="s">
        <v>169</v>
      </c>
      <c r="E84" s="11" t="s">
        <v>26</v>
      </c>
      <c r="F84" s="28">
        <v>48.203404922928961</v>
      </c>
      <c r="G84" s="53"/>
      <c r="H84" s="30">
        <v>801.6</v>
      </c>
      <c r="I84" s="31">
        <f t="shared" si="1"/>
        <v>0</v>
      </c>
    </row>
    <row r="85" spans="1:9" x14ac:dyDescent="0.2">
      <c r="A85" s="27" t="s">
        <v>22</v>
      </c>
      <c r="B85" s="9" t="s">
        <v>170</v>
      </c>
      <c r="C85" s="6" t="s">
        <v>24</v>
      </c>
      <c r="D85" s="10" t="s">
        <v>171</v>
      </c>
      <c r="E85" s="11" t="s">
        <v>26</v>
      </c>
      <c r="F85" s="28">
        <v>1.5381261899875673</v>
      </c>
      <c r="G85" s="53"/>
      <c r="H85" s="30">
        <v>1168.8</v>
      </c>
      <c r="I85" s="31">
        <f t="shared" si="1"/>
        <v>0</v>
      </c>
    </row>
    <row r="86" spans="1:9" ht="25.5" x14ac:dyDescent="0.2">
      <c r="A86" s="27" t="s">
        <v>22</v>
      </c>
      <c r="B86" s="9" t="s">
        <v>172</v>
      </c>
      <c r="C86" s="6" t="s">
        <v>24</v>
      </c>
      <c r="D86" s="10" t="s">
        <v>173</v>
      </c>
      <c r="E86" s="11" t="s">
        <v>26</v>
      </c>
      <c r="F86" s="28">
        <v>1.5381261899875673</v>
      </c>
      <c r="G86" s="53"/>
      <c r="H86" s="30">
        <v>1194</v>
      </c>
      <c r="I86" s="31">
        <f t="shared" si="1"/>
        <v>0</v>
      </c>
    </row>
    <row r="87" spans="1:9" ht="25.5" x14ac:dyDescent="0.2">
      <c r="A87" s="27" t="s">
        <v>22</v>
      </c>
      <c r="B87" s="9" t="s">
        <v>174</v>
      </c>
      <c r="C87" s="6" t="s">
        <v>24</v>
      </c>
      <c r="D87" s="10" t="s">
        <v>175</v>
      </c>
      <c r="E87" s="11" t="s">
        <v>26</v>
      </c>
      <c r="F87" s="28">
        <v>20.6108909458334</v>
      </c>
      <c r="G87" s="53"/>
      <c r="H87" s="30">
        <v>1560</v>
      </c>
      <c r="I87" s="31">
        <f t="shared" si="1"/>
        <v>0</v>
      </c>
    </row>
    <row r="88" spans="1:9" ht="25.5" x14ac:dyDescent="0.2">
      <c r="A88" s="27" t="s">
        <v>22</v>
      </c>
      <c r="B88" s="9" t="s">
        <v>176</v>
      </c>
      <c r="C88" s="6" t="s">
        <v>24</v>
      </c>
      <c r="D88" s="10" t="s">
        <v>177</v>
      </c>
      <c r="E88" s="11" t="s">
        <v>129</v>
      </c>
      <c r="F88" s="28">
        <v>53.834416649564858</v>
      </c>
      <c r="G88" s="53"/>
      <c r="H88" s="30">
        <v>177.6</v>
      </c>
      <c r="I88" s="31">
        <f t="shared" si="1"/>
        <v>0</v>
      </c>
    </row>
    <row r="89" spans="1:9" ht="25.5" x14ac:dyDescent="0.2">
      <c r="A89" s="27" t="s">
        <v>22</v>
      </c>
      <c r="B89" s="9" t="s">
        <v>179</v>
      </c>
      <c r="C89" s="6" t="s">
        <v>24</v>
      </c>
      <c r="D89" s="10" t="s">
        <v>180</v>
      </c>
      <c r="E89" s="11" t="s">
        <v>26</v>
      </c>
      <c r="F89" s="28">
        <v>73.830057119403236</v>
      </c>
      <c r="G89" s="53"/>
      <c r="H89" s="30">
        <v>348</v>
      </c>
      <c r="I89" s="31">
        <f t="shared" si="1"/>
        <v>0</v>
      </c>
    </row>
    <row r="90" spans="1:9" ht="25.5" x14ac:dyDescent="0.2">
      <c r="A90" s="27" t="s">
        <v>22</v>
      </c>
      <c r="B90" s="9" t="s">
        <v>181</v>
      </c>
      <c r="C90" s="6" t="s">
        <v>24</v>
      </c>
      <c r="D90" s="10" t="s">
        <v>182</v>
      </c>
      <c r="E90" s="11" t="s">
        <v>26</v>
      </c>
      <c r="F90" s="28">
        <v>14.212285995485122</v>
      </c>
      <c r="G90" s="53"/>
      <c r="H90" s="30">
        <v>342</v>
      </c>
      <c r="I90" s="31">
        <f t="shared" si="1"/>
        <v>0</v>
      </c>
    </row>
    <row r="91" spans="1:9" ht="25.5" x14ac:dyDescent="0.2">
      <c r="A91" s="27" t="s">
        <v>22</v>
      </c>
      <c r="B91" s="9" t="s">
        <v>183</v>
      </c>
      <c r="C91" s="6" t="s">
        <v>24</v>
      </c>
      <c r="D91" s="10" t="s">
        <v>184</v>
      </c>
      <c r="E91" s="11" t="s">
        <v>26</v>
      </c>
      <c r="F91" s="28">
        <v>11.997384281903026</v>
      </c>
      <c r="G91" s="53"/>
      <c r="H91" s="30">
        <v>342</v>
      </c>
      <c r="I91" s="31">
        <f t="shared" si="1"/>
        <v>0</v>
      </c>
    </row>
    <row r="92" spans="1:9" ht="25.5" x14ac:dyDescent="0.2">
      <c r="A92" s="27" t="s">
        <v>22</v>
      </c>
      <c r="B92" s="9" t="s">
        <v>185</v>
      </c>
      <c r="C92" s="6" t="s">
        <v>24</v>
      </c>
      <c r="D92" s="10" t="s">
        <v>186</v>
      </c>
      <c r="E92" s="11" t="s">
        <v>26</v>
      </c>
      <c r="F92" s="28">
        <v>215.33766659825943</v>
      </c>
      <c r="G92" s="53"/>
      <c r="H92" s="30">
        <v>596.4</v>
      </c>
      <c r="I92" s="31">
        <f t="shared" si="1"/>
        <v>0</v>
      </c>
    </row>
    <row r="93" spans="1:9" ht="25.5" x14ac:dyDescent="0.2">
      <c r="A93" s="27" t="s">
        <v>22</v>
      </c>
      <c r="B93" s="9" t="s">
        <v>187</v>
      </c>
      <c r="C93" s="6" t="s">
        <v>24</v>
      </c>
      <c r="D93" s="10" t="s">
        <v>188</v>
      </c>
      <c r="E93" s="11" t="s">
        <v>26</v>
      </c>
      <c r="F93" s="28">
        <v>1362.9643794717831</v>
      </c>
      <c r="G93" s="53"/>
      <c r="H93" s="30">
        <v>669.6</v>
      </c>
      <c r="I93" s="31">
        <f t="shared" si="1"/>
        <v>0</v>
      </c>
    </row>
    <row r="94" spans="1:9" ht="25.5" x14ac:dyDescent="0.2">
      <c r="A94" s="27" t="s">
        <v>22</v>
      </c>
      <c r="B94" s="9" t="s">
        <v>189</v>
      </c>
      <c r="C94" s="6" t="s">
        <v>24</v>
      </c>
      <c r="D94" s="10" t="s">
        <v>190</v>
      </c>
      <c r="E94" s="11" t="s">
        <v>26</v>
      </c>
      <c r="F94" s="28">
        <v>15.381261899875673</v>
      </c>
      <c r="G94" s="53"/>
      <c r="H94" s="30">
        <v>837.6</v>
      </c>
      <c r="I94" s="31">
        <f t="shared" si="1"/>
        <v>0</v>
      </c>
    </row>
    <row r="95" spans="1:9" ht="25.5" x14ac:dyDescent="0.2">
      <c r="A95" s="27" t="s">
        <v>22</v>
      </c>
      <c r="B95" s="9" t="s">
        <v>191</v>
      </c>
      <c r="C95" s="6" t="s">
        <v>24</v>
      </c>
      <c r="D95" s="10" t="s">
        <v>192</v>
      </c>
      <c r="E95" s="11" t="s">
        <v>26</v>
      </c>
      <c r="F95" s="28">
        <v>12.305009519900539</v>
      </c>
      <c r="G95" s="53"/>
      <c r="H95" s="30">
        <v>867.6</v>
      </c>
      <c r="I95" s="31">
        <f t="shared" si="1"/>
        <v>0</v>
      </c>
    </row>
    <row r="96" spans="1:9" ht="25.5" x14ac:dyDescent="0.2">
      <c r="A96" s="27" t="s">
        <v>22</v>
      </c>
      <c r="B96" s="9" t="s">
        <v>193</v>
      </c>
      <c r="C96" s="6" t="s">
        <v>24</v>
      </c>
      <c r="D96" s="10" t="s">
        <v>194</v>
      </c>
      <c r="E96" s="11" t="s">
        <v>26</v>
      </c>
      <c r="F96" s="28">
        <v>156.88887137873186</v>
      </c>
      <c r="G96" s="53"/>
      <c r="H96" s="30">
        <v>976.8</v>
      </c>
      <c r="I96" s="31">
        <f t="shared" si="1"/>
        <v>0</v>
      </c>
    </row>
    <row r="97" spans="1:9" ht="25.5" x14ac:dyDescent="0.2">
      <c r="A97" s="27" t="s">
        <v>22</v>
      </c>
      <c r="B97" s="9" t="s">
        <v>195</v>
      </c>
      <c r="C97" s="6" t="s">
        <v>24</v>
      </c>
      <c r="D97" s="10" t="s">
        <v>196</v>
      </c>
      <c r="E97" s="11" t="s">
        <v>26</v>
      </c>
      <c r="F97" s="28">
        <v>477.12674413414334</v>
      </c>
      <c r="G97" s="53"/>
      <c r="H97" s="30">
        <v>1066.8</v>
      </c>
      <c r="I97" s="31">
        <f t="shared" si="1"/>
        <v>0</v>
      </c>
    </row>
    <row r="98" spans="1:9" ht="25.5" x14ac:dyDescent="0.2">
      <c r="A98" s="27" t="s">
        <v>22</v>
      </c>
      <c r="B98" s="9" t="s">
        <v>198</v>
      </c>
      <c r="C98" s="6" t="s">
        <v>24</v>
      </c>
      <c r="D98" s="10" t="s">
        <v>199</v>
      </c>
      <c r="E98" s="11" t="s">
        <v>26</v>
      </c>
      <c r="F98" s="28">
        <v>94.354353431864595</v>
      </c>
      <c r="G98" s="53"/>
      <c r="H98" s="30">
        <v>2016</v>
      </c>
      <c r="I98" s="31">
        <f t="shared" si="1"/>
        <v>0</v>
      </c>
    </row>
    <row r="99" spans="1:9" ht="25.5" x14ac:dyDescent="0.2">
      <c r="A99" s="27" t="s">
        <v>22</v>
      </c>
      <c r="B99" s="9" t="s">
        <v>201</v>
      </c>
      <c r="C99" s="6" t="s">
        <v>24</v>
      </c>
      <c r="D99" s="10" t="s">
        <v>202</v>
      </c>
      <c r="E99" s="11" t="s">
        <v>26</v>
      </c>
      <c r="F99" s="28">
        <v>141.50760947885618</v>
      </c>
      <c r="G99" s="53"/>
      <c r="H99" s="30">
        <v>1194</v>
      </c>
      <c r="I99" s="31">
        <f t="shared" si="1"/>
        <v>0</v>
      </c>
    </row>
    <row r="100" spans="1:9" x14ac:dyDescent="0.2">
      <c r="A100" s="27" t="s">
        <v>22</v>
      </c>
      <c r="B100" s="9" t="s">
        <v>203</v>
      </c>
      <c r="C100" s="6" t="s">
        <v>24</v>
      </c>
      <c r="D100" s="10" t="s">
        <v>204</v>
      </c>
      <c r="E100" s="11" t="s">
        <v>205</v>
      </c>
      <c r="F100" s="28">
        <v>8.3058814259328635</v>
      </c>
      <c r="G100" s="53"/>
      <c r="H100" s="30">
        <v>58.8</v>
      </c>
      <c r="I100" s="31">
        <f t="shared" si="1"/>
        <v>0</v>
      </c>
    </row>
    <row r="101" spans="1:9" ht="25.5" x14ac:dyDescent="0.2">
      <c r="A101" s="27" t="s">
        <v>22</v>
      </c>
      <c r="B101" s="9" t="s">
        <v>206</v>
      </c>
      <c r="C101" s="6" t="s">
        <v>24</v>
      </c>
      <c r="D101" s="10" t="s">
        <v>207</v>
      </c>
      <c r="E101" s="11" t="s">
        <v>205</v>
      </c>
      <c r="F101" s="28">
        <v>216.32206735985147</v>
      </c>
      <c r="G101" s="53"/>
      <c r="H101" s="30">
        <v>128.4</v>
      </c>
      <c r="I101" s="31">
        <f t="shared" si="1"/>
        <v>0</v>
      </c>
    </row>
    <row r="102" spans="1:9" ht="25.5" x14ac:dyDescent="0.2">
      <c r="A102" s="27" t="s">
        <v>22</v>
      </c>
      <c r="B102" s="9" t="s">
        <v>208</v>
      </c>
      <c r="C102" s="6" t="s">
        <v>24</v>
      </c>
      <c r="D102" s="10" t="s">
        <v>209</v>
      </c>
      <c r="E102" s="11" t="s">
        <v>205</v>
      </c>
      <c r="F102" s="28">
        <v>79.182736260559963</v>
      </c>
      <c r="G102" s="53"/>
      <c r="H102" s="30">
        <v>132</v>
      </c>
      <c r="I102" s="31">
        <f t="shared" si="1"/>
        <v>0</v>
      </c>
    </row>
    <row r="103" spans="1:9" x14ac:dyDescent="0.2">
      <c r="A103" s="27" t="s">
        <v>22</v>
      </c>
      <c r="B103" s="9" t="s">
        <v>210</v>
      </c>
      <c r="C103" s="6" t="s">
        <v>24</v>
      </c>
      <c r="D103" s="10" t="s">
        <v>211</v>
      </c>
      <c r="E103" s="11" t="s">
        <v>129</v>
      </c>
      <c r="F103" s="28">
        <v>1334.1706571952159</v>
      </c>
      <c r="G103" s="53"/>
      <c r="H103" s="30">
        <v>51.6</v>
      </c>
      <c r="I103" s="31">
        <f t="shared" si="1"/>
        <v>0</v>
      </c>
    </row>
    <row r="104" spans="1:9" x14ac:dyDescent="0.2">
      <c r="A104" s="27" t="s">
        <v>22</v>
      </c>
      <c r="B104" s="9" t="s">
        <v>213</v>
      </c>
      <c r="C104" s="6" t="s">
        <v>24</v>
      </c>
      <c r="D104" s="10" t="s">
        <v>214</v>
      </c>
      <c r="E104" s="11" t="s">
        <v>26</v>
      </c>
      <c r="F104" s="28">
        <v>19.995640469838374</v>
      </c>
      <c r="G104" s="53"/>
      <c r="H104" s="30">
        <v>1728</v>
      </c>
      <c r="I104" s="31">
        <f t="shared" si="1"/>
        <v>0</v>
      </c>
    </row>
    <row r="105" spans="1:9" ht="25.5" x14ac:dyDescent="0.2">
      <c r="A105" s="27" t="s">
        <v>22</v>
      </c>
      <c r="B105" s="9" t="s">
        <v>215</v>
      </c>
      <c r="C105" s="6" t="s">
        <v>24</v>
      </c>
      <c r="D105" s="10" t="s">
        <v>216</v>
      </c>
      <c r="E105" s="11" t="s">
        <v>26</v>
      </c>
      <c r="F105" s="28">
        <v>137.87763167048553</v>
      </c>
      <c r="G105" s="53"/>
      <c r="H105" s="30">
        <v>1728</v>
      </c>
      <c r="I105" s="31">
        <f t="shared" si="1"/>
        <v>0</v>
      </c>
    </row>
    <row r="106" spans="1:9" ht="25.5" x14ac:dyDescent="0.2">
      <c r="A106" s="27" t="s">
        <v>22</v>
      </c>
      <c r="B106" s="9" t="s">
        <v>217</v>
      </c>
      <c r="C106" s="6" t="s">
        <v>24</v>
      </c>
      <c r="D106" s="10" t="s">
        <v>218</v>
      </c>
      <c r="E106" s="11" t="s">
        <v>26</v>
      </c>
      <c r="F106" s="28">
        <v>4.3682783795646909</v>
      </c>
      <c r="G106" s="53"/>
      <c r="H106" s="30">
        <v>1908</v>
      </c>
      <c r="I106" s="31">
        <f t="shared" si="1"/>
        <v>0</v>
      </c>
    </row>
    <row r="107" spans="1:9" ht="25.5" x14ac:dyDescent="0.2">
      <c r="A107" s="27" t="s">
        <v>22</v>
      </c>
      <c r="B107" s="9" t="s">
        <v>219</v>
      </c>
      <c r="C107" s="6" t="s">
        <v>24</v>
      </c>
      <c r="D107" s="10" t="s">
        <v>220</v>
      </c>
      <c r="E107" s="11" t="s">
        <v>26</v>
      </c>
      <c r="F107" s="28">
        <v>11.628233996306008</v>
      </c>
      <c r="G107" s="53"/>
      <c r="H107" s="30">
        <v>2004</v>
      </c>
      <c r="I107" s="31">
        <f t="shared" si="1"/>
        <v>0</v>
      </c>
    </row>
    <row r="108" spans="1:9" ht="25.5" x14ac:dyDescent="0.2">
      <c r="A108" s="27" t="s">
        <v>22</v>
      </c>
      <c r="B108" s="9" t="s">
        <v>221</v>
      </c>
      <c r="C108" s="6" t="s">
        <v>24</v>
      </c>
      <c r="D108" s="10" t="s">
        <v>222</v>
      </c>
      <c r="E108" s="11" t="s">
        <v>26</v>
      </c>
      <c r="F108" s="28">
        <v>230.71892849813511</v>
      </c>
      <c r="G108" s="53"/>
      <c r="H108" s="30">
        <v>2064</v>
      </c>
      <c r="I108" s="31">
        <f t="shared" si="1"/>
        <v>0</v>
      </c>
    </row>
    <row r="109" spans="1:9" ht="25.5" x14ac:dyDescent="0.2">
      <c r="A109" s="27" t="s">
        <v>22</v>
      </c>
      <c r="B109" s="9" t="s">
        <v>223</v>
      </c>
      <c r="C109" s="6" t="s">
        <v>24</v>
      </c>
      <c r="D109" s="10" t="s">
        <v>224</v>
      </c>
      <c r="E109" s="11" t="s">
        <v>26</v>
      </c>
      <c r="F109" s="28">
        <v>107.66883329912972</v>
      </c>
      <c r="G109" s="53"/>
      <c r="H109" s="30">
        <v>2136</v>
      </c>
      <c r="I109" s="31">
        <f t="shared" si="1"/>
        <v>0</v>
      </c>
    </row>
    <row r="110" spans="1:9" ht="25.5" x14ac:dyDescent="0.2">
      <c r="A110" s="27" t="s">
        <v>22</v>
      </c>
      <c r="B110" s="9" t="s">
        <v>225</v>
      </c>
      <c r="C110" s="6" t="s">
        <v>24</v>
      </c>
      <c r="D110" s="10" t="s">
        <v>226</v>
      </c>
      <c r="E110" s="11" t="s">
        <v>26</v>
      </c>
      <c r="F110" s="28">
        <v>1728.8538375460257</v>
      </c>
      <c r="G110" s="53"/>
      <c r="H110" s="30">
        <v>2232</v>
      </c>
      <c r="I110" s="31">
        <f t="shared" si="1"/>
        <v>0</v>
      </c>
    </row>
    <row r="111" spans="1:9" ht="25.5" x14ac:dyDescent="0.2">
      <c r="A111" s="27" t="s">
        <v>22</v>
      </c>
      <c r="B111" s="9" t="s">
        <v>227</v>
      </c>
      <c r="C111" s="6" t="s">
        <v>24</v>
      </c>
      <c r="D111" s="10" t="s">
        <v>228</v>
      </c>
      <c r="E111" s="11" t="s">
        <v>205</v>
      </c>
      <c r="F111" s="28">
        <v>7.444530759539826</v>
      </c>
      <c r="G111" s="53"/>
      <c r="H111" s="30">
        <v>127.19999999999999</v>
      </c>
      <c r="I111" s="31">
        <f t="shared" si="1"/>
        <v>0</v>
      </c>
    </row>
    <row r="112" spans="1:9" ht="25.5" x14ac:dyDescent="0.2">
      <c r="A112" s="27" t="s">
        <v>22</v>
      </c>
      <c r="B112" s="9" t="s">
        <v>230</v>
      </c>
      <c r="C112" s="6" t="s">
        <v>24</v>
      </c>
      <c r="D112" s="10" t="s">
        <v>231</v>
      </c>
      <c r="E112" s="11" t="s">
        <v>205</v>
      </c>
      <c r="F112" s="28">
        <v>6.4408036991504831</v>
      </c>
      <c r="G112" s="53"/>
      <c r="H112" s="30">
        <v>2508</v>
      </c>
      <c r="I112" s="31">
        <f t="shared" si="1"/>
        <v>0</v>
      </c>
    </row>
    <row r="113" spans="1:9" x14ac:dyDescent="0.2">
      <c r="A113" s="27" t="s">
        <v>22</v>
      </c>
      <c r="B113" s="9" t="s">
        <v>233</v>
      </c>
      <c r="C113" s="6" t="s">
        <v>24</v>
      </c>
      <c r="D113" s="10" t="s">
        <v>234</v>
      </c>
      <c r="E113" s="11" t="s">
        <v>26</v>
      </c>
      <c r="F113" s="28">
        <v>7.6906309499378365</v>
      </c>
      <c r="G113" s="53"/>
      <c r="H113" s="30">
        <v>160.79999999999998</v>
      </c>
      <c r="I113" s="31">
        <f t="shared" si="1"/>
        <v>0</v>
      </c>
    </row>
    <row r="114" spans="1:9" ht="25.5" x14ac:dyDescent="0.2">
      <c r="A114" s="27" t="s">
        <v>22</v>
      </c>
      <c r="B114" s="9" t="s">
        <v>236</v>
      </c>
      <c r="C114" s="6" t="s">
        <v>24</v>
      </c>
      <c r="D114" s="10" t="s">
        <v>237</v>
      </c>
      <c r="E114" s="11" t="s">
        <v>26</v>
      </c>
      <c r="F114" s="28">
        <v>27.686271419776212</v>
      </c>
      <c r="G114" s="53"/>
      <c r="H114" s="30">
        <v>494.4</v>
      </c>
      <c r="I114" s="31">
        <f t="shared" si="1"/>
        <v>0</v>
      </c>
    </row>
    <row r="115" spans="1:9" x14ac:dyDescent="0.2">
      <c r="A115" s="27" t="s">
        <v>22</v>
      </c>
      <c r="B115" s="9" t="s">
        <v>239</v>
      </c>
      <c r="C115" s="6" t="s">
        <v>24</v>
      </c>
      <c r="D115" s="10" t="s">
        <v>240</v>
      </c>
      <c r="E115" s="11" t="s">
        <v>26</v>
      </c>
      <c r="F115" s="28">
        <v>30.516423609353335</v>
      </c>
      <c r="G115" s="53"/>
      <c r="H115" s="30">
        <v>177.6</v>
      </c>
      <c r="I115" s="31">
        <f t="shared" si="1"/>
        <v>0</v>
      </c>
    </row>
    <row r="116" spans="1:9" ht="25.5" x14ac:dyDescent="0.2">
      <c r="A116" s="27" t="s">
        <v>22</v>
      </c>
      <c r="B116" s="9" t="s">
        <v>243</v>
      </c>
      <c r="C116" s="6" t="s">
        <v>24</v>
      </c>
      <c r="D116" s="10" t="s">
        <v>244</v>
      </c>
      <c r="E116" s="11" t="s">
        <v>26</v>
      </c>
      <c r="F116" s="28">
        <v>74.87598292859478</v>
      </c>
      <c r="G116" s="53"/>
      <c r="H116" s="30">
        <v>177.6</v>
      </c>
      <c r="I116" s="31">
        <f t="shared" si="1"/>
        <v>0</v>
      </c>
    </row>
    <row r="117" spans="1:9" ht="25.5" x14ac:dyDescent="0.2">
      <c r="A117" s="27" t="s">
        <v>22</v>
      </c>
      <c r="B117" s="9" t="s">
        <v>245</v>
      </c>
      <c r="C117" s="6" t="s">
        <v>24</v>
      </c>
      <c r="D117" s="10" t="s">
        <v>246</v>
      </c>
      <c r="E117" s="11" t="s">
        <v>26</v>
      </c>
      <c r="F117" s="28">
        <v>44.359559319241434</v>
      </c>
      <c r="G117" s="53"/>
      <c r="H117" s="30">
        <v>319.2</v>
      </c>
      <c r="I117" s="31">
        <f t="shared" si="1"/>
        <v>0</v>
      </c>
    </row>
    <row r="118" spans="1:9" ht="25.5" x14ac:dyDescent="0.2">
      <c r="A118" s="27" t="s">
        <v>22</v>
      </c>
      <c r="B118" s="9" t="s">
        <v>248</v>
      </c>
      <c r="C118" s="6" t="s">
        <v>24</v>
      </c>
      <c r="D118" s="10" t="s">
        <v>249</v>
      </c>
      <c r="E118" s="11" t="s">
        <v>26</v>
      </c>
      <c r="F118" s="28">
        <v>225.36624935697836</v>
      </c>
      <c r="G118" s="53"/>
      <c r="H118" s="30">
        <v>475.2</v>
      </c>
      <c r="I118" s="31">
        <f t="shared" si="1"/>
        <v>0</v>
      </c>
    </row>
    <row r="119" spans="1:9" ht="25.5" x14ac:dyDescent="0.2">
      <c r="A119" s="27" t="s">
        <v>22</v>
      </c>
      <c r="B119" s="9" t="s">
        <v>251</v>
      </c>
      <c r="C119" s="6" t="s">
        <v>24</v>
      </c>
      <c r="D119" s="10" t="s">
        <v>252</v>
      </c>
      <c r="E119" s="11" t="s">
        <v>26</v>
      </c>
      <c r="F119" s="28">
        <v>1303.4081333954646</v>
      </c>
      <c r="G119" s="53"/>
      <c r="H119" s="30">
        <v>558</v>
      </c>
      <c r="I119" s="31">
        <f t="shared" si="1"/>
        <v>0</v>
      </c>
    </row>
    <row r="120" spans="1:9" ht="25.5" x14ac:dyDescent="0.2">
      <c r="A120" s="27" t="s">
        <v>22</v>
      </c>
      <c r="B120" s="9" t="s">
        <v>253</v>
      </c>
      <c r="C120" s="6" t="s">
        <v>24</v>
      </c>
      <c r="D120" s="10" t="s">
        <v>254</v>
      </c>
      <c r="E120" s="11" t="s">
        <v>26</v>
      </c>
      <c r="F120" s="28">
        <v>135.97035519490095</v>
      </c>
      <c r="G120" s="53"/>
      <c r="H120" s="30">
        <v>387.59999999999997</v>
      </c>
      <c r="I120" s="31">
        <f t="shared" si="1"/>
        <v>0</v>
      </c>
    </row>
    <row r="121" spans="1:9" ht="25.5" x14ac:dyDescent="0.2">
      <c r="A121" s="27" t="s">
        <v>22</v>
      </c>
      <c r="B121" s="9" t="s">
        <v>256</v>
      </c>
      <c r="C121" s="6" t="s">
        <v>24</v>
      </c>
      <c r="D121" s="10" t="s">
        <v>257</v>
      </c>
      <c r="E121" s="11" t="s">
        <v>26</v>
      </c>
      <c r="F121" s="28">
        <v>32.915900465733934</v>
      </c>
      <c r="G121" s="53"/>
      <c r="H121" s="30">
        <v>596.4</v>
      </c>
      <c r="I121" s="31">
        <f t="shared" si="1"/>
        <v>0</v>
      </c>
    </row>
    <row r="122" spans="1:9" ht="25.5" x14ac:dyDescent="0.2">
      <c r="A122" s="27" t="s">
        <v>22</v>
      </c>
      <c r="B122" s="9" t="s">
        <v>259</v>
      </c>
      <c r="C122" s="6" t="s">
        <v>24</v>
      </c>
      <c r="D122" s="10" t="s">
        <v>260</v>
      </c>
      <c r="E122" s="11" t="s">
        <v>26</v>
      </c>
      <c r="F122" s="28">
        <v>304.11831028434182</v>
      </c>
      <c r="G122" s="53"/>
      <c r="H122" s="30">
        <v>823.19999999999993</v>
      </c>
      <c r="I122" s="31">
        <f t="shared" si="1"/>
        <v>0</v>
      </c>
    </row>
    <row r="123" spans="1:9" ht="25.5" x14ac:dyDescent="0.2">
      <c r="A123" s="27" t="s">
        <v>22</v>
      </c>
      <c r="B123" s="9" t="s">
        <v>262</v>
      </c>
      <c r="C123" s="6" t="s">
        <v>24</v>
      </c>
      <c r="D123" s="10" t="s">
        <v>263</v>
      </c>
      <c r="E123" s="11" t="s">
        <v>26</v>
      </c>
      <c r="F123" s="28">
        <v>854.89053639508984</v>
      </c>
      <c r="G123" s="53"/>
      <c r="H123" s="30">
        <v>954</v>
      </c>
      <c r="I123" s="31">
        <f t="shared" si="1"/>
        <v>0</v>
      </c>
    </row>
    <row r="124" spans="1:9" ht="25.5" x14ac:dyDescent="0.2">
      <c r="A124" s="27" t="s">
        <v>22</v>
      </c>
      <c r="B124" s="9" t="s">
        <v>264</v>
      </c>
      <c r="C124" s="6" t="s">
        <v>24</v>
      </c>
      <c r="D124" s="10" t="s">
        <v>265</v>
      </c>
      <c r="E124" s="11" t="s">
        <v>26</v>
      </c>
      <c r="F124" s="28">
        <v>129.94090053014966</v>
      </c>
      <c r="G124" s="53"/>
      <c r="H124" s="30">
        <v>682.8</v>
      </c>
      <c r="I124" s="31">
        <f t="shared" si="1"/>
        <v>0</v>
      </c>
    </row>
    <row r="125" spans="1:9" ht="25.5" x14ac:dyDescent="0.2">
      <c r="A125" s="27" t="s">
        <v>22</v>
      </c>
      <c r="B125" s="9" t="s">
        <v>267</v>
      </c>
      <c r="C125" s="6" t="s">
        <v>24</v>
      </c>
      <c r="D125" s="10" t="s">
        <v>268</v>
      </c>
      <c r="E125" s="11" t="s">
        <v>26</v>
      </c>
      <c r="F125" s="28">
        <v>141.56913452645571</v>
      </c>
      <c r="G125" s="53"/>
      <c r="H125" s="30">
        <v>1248</v>
      </c>
      <c r="I125" s="31">
        <f t="shared" si="1"/>
        <v>0</v>
      </c>
    </row>
    <row r="126" spans="1:9" x14ac:dyDescent="0.2">
      <c r="A126" s="27" t="s">
        <v>22</v>
      </c>
      <c r="B126" s="9" t="s">
        <v>269</v>
      </c>
      <c r="C126" s="6" t="s">
        <v>24</v>
      </c>
      <c r="D126" s="10" t="s">
        <v>270</v>
      </c>
      <c r="E126" s="11" t="s">
        <v>26</v>
      </c>
      <c r="F126" s="28">
        <v>38.391629702089674</v>
      </c>
      <c r="G126" s="53"/>
      <c r="H126" s="30">
        <v>252</v>
      </c>
      <c r="I126" s="31">
        <f t="shared" si="1"/>
        <v>0</v>
      </c>
    </row>
    <row r="127" spans="1:9" ht="25.5" x14ac:dyDescent="0.2">
      <c r="A127" s="27" t="s">
        <v>22</v>
      </c>
      <c r="B127" s="9" t="s">
        <v>271</v>
      </c>
      <c r="C127" s="6" t="s">
        <v>24</v>
      </c>
      <c r="D127" s="10" t="s">
        <v>272</v>
      </c>
      <c r="E127" s="11" t="s">
        <v>26</v>
      </c>
      <c r="F127" s="28">
        <v>136.52408062329647</v>
      </c>
      <c r="G127" s="53"/>
      <c r="H127" s="30">
        <v>177.6</v>
      </c>
      <c r="I127" s="31">
        <f t="shared" si="1"/>
        <v>0</v>
      </c>
    </row>
    <row r="128" spans="1:9" ht="25.5" x14ac:dyDescent="0.2">
      <c r="A128" s="27" t="s">
        <v>22</v>
      </c>
      <c r="B128" s="9" t="s">
        <v>273</v>
      </c>
      <c r="C128" s="6" t="s">
        <v>24</v>
      </c>
      <c r="D128" s="10" t="s">
        <v>274</v>
      </c>
      <c r="E128" s="11" t="s">
        <v>26</v>
      </c>
      <c r="F128" s="28">
        <v>24.240868754204062</v>
      </c>
      <c r="G128" s="53"/>
      <c r="H128" s="30">
        <v>392.4</v>
      </c>
      <c r="I128" s="31">
        <f t="shared" si="1"/>
        <v>0</v>
      </c>
    </row>
    <row r="129" spans="1:9" ht="25.5" x14ac:dyDescent="0.2">
      <c r="A129" s="27" t="s">
        <v>22</v>
      </c>
      <c r="B129" s="9" t="s">
        <v>275</v>
      </c>
      <c r="C129" s="6" t="s">
        <v>24</v>
      </c>
      <c r="D129" s="10" t="s">
        <v>276</v>
      </c>
      <c r="E129" s="11" t="s">
        <v>26</v>
      </c>
      <c r="F129" s="28">
        <v>1365.7330066137608</v>
      </c>
      <c r="G129" s="53"/>
      <c r="H129" s="30">
        <v>549.6</v>
      </c>
      <c r="I129" s="31">
        <f t="shared" ref="I129:I192" si="2">F129*G129</f>
        <v>0</v>
      </c>
    </row>
    <row r="130" spans="1:9" ht="25.5" x14ac:dyDescent="0.2">
      <c r="A130" s="27" t="s">
        <v>22</v>
      </c>
      <c r="B130" s="9" t="s">
        <v>277</v>
      </c>
      <c r="C130" s="6" t="s">
        <v>24</v>
      </c>
      <c r="D130" s="10" t="s">
        <v>278</v>
      </c>
      <c r="E130" s="11" t="s">
        <v>26</v>
      </c>
      <c r="F130" s="28">
        <v>11.136033615509987</v>
      </c>
      <c r="G130" s="53"/>
      <c r="H130" s="30">
        <v>774</v>
      </c>
      <c r="I130" s="31">
        <f t="shared" si="2"/>
        <v>0</v>
      </c>
    </row>
    <row r="131" spans="1:9" ht="25.5" x14ac:dyDescent="0.2">
      <c r="A131" s="27" t="s">
        <v>22</v>
      </c>
      <c r="B131" s="9" t="s">
        <v>279</v>
      </c>
      <c r="C131" s="6" t="s">
        <v>24</v>
      </c>
      <c r="D131" s="10" t="s">
        <v>280</v>
      </c>
      <c r="E131" s="11" t="s">
        <v>26</v>
      </c>
      <c r="F131" s="28">
        <v>2.5225269515796103</v>
      </c>
      <c r="G131" s="53"/>
      <c r="H131" s="30">
        <v>892.8</v>
      </c>
      <c r="I131" s="31">
        <f t="shared" si="2"/>
        <v>0</v>
      </c>
    </row>
    <row r="132" spans="1:9" ht="25.5" x14ac:dyDescent="0.2">
      <c r="A132" s="27" t="s">
        <v>22</v>
      </c>
      <c r="B132" s="9" t="s">
        <v>281</v>
      </c>
      <c r="C132" s="6" t="s">
        <v>24</v>
      </c>
      <c r="D132" s="10" t="s">
        <v>282</v>
      </c>
      <c r="E132" s="11" t="s">
        <v>26</v>
      </c>
      <c r="F132" s="28">
        <v>21.656816755024948</v>
      </c>
      <c r="G132" s="53"/>
      <c r="H132" s="30">
        <v>1010.4</v>
      </c>
      <c r="I132" s="31">
        <f t="shared" si="2"/>
        <v>0</v>
      </c>
    </row>
    <row r="133" spans="1:9" ht="25.5" x14ac:dyDescent="0.2">
      <c r="A133" s="27" t="s">
        <v>22</v>
      </c>
      <c r="B133" s="9" t="s">
        <v>283</v>
      </c>
      <c r="C133" s="6" t="s">
        <v>24</v>
      </c>
      <c r="D133" s="10" t="s">
        <v>284</v>
      </c>
      <c r="E133" s="11" t="s">
        <v>26</v>
      </c>
      <c r="F133" s="28">
        <v>202.87884445936012</v>
      </c>
      <c r="G133" s="53"/>
      <c r="H133" s="30">
        <v>1130.3999999999999</v>
      </c>
      <c r="I133" s="31">
        <f t="shared" si="2"/>
        <v>0</v>
      </c>
    </row>
    <row r="134" spans="1:9" x14ac:dyDescent="0.2">
      <c r="A134" s="27" t="s">
        <v>22</v>
      </c>
      <c r="B134" s="9" t="s">
        <v>285</v>
      </c>
      <c r="C134" s="6" t="s">
        <v>24</v>
      </c>
      <c r="D134" s="10" t="s">
        <v>286</v>
      </c>
      <c r="E134" s="11" t="s">
        <v>129</v>
      </c>
      <c r="F134" s="28">
        <v>3435.6817080514293</v>
      </c>
      <c r="G134" s="53"/>
      <c r="H134" s="30">
        <v>1.32</v>
      </c>
      <c r="I134" s="31">
        <f t="shared" si="2"/>
        <v>0</v>
      </c>
    </row>
    <row r="135" spans="1:9" x14ac:dyDescent="0.2">
      <c r="A135" s="27" t="s">
        <v>22</v>
      </c>
      <c r="B135" s="9" t="s">
        <v>288</v>
      </c>
      <c r="C135" s="6" t="s">
        <v>24</v>
      </c>
      <c r="D135" s="10" t="s">
        <v>289</v>
      </c>
      <c r="E135" s="11" t="s">
        <v>129</v>
      </c>
      <c r="F135" s="28">
        <v>4803.9987666643692</v>
      </c>
      <c r="G135" s="53"/>
      <c r="H135" s="30">
        <v>60</v>
      </c>
      <c r="I135" s="31">
        <f t="shared" si="2"/>
        <v>0</v>
      </c>
    </row>
    <row r="136" spans="1:9" x14ac:dyDescent="0.2">
      <c r="A136" s="27" t="s">
        <v>22</v>
      </c>
      <c r="B136" s="9" t="s">
        <v>290</v>
      </c>
      <c r="C136" s="6" t="s">
        <v>24</v>
      </c>
      <c r="D136" s="10" t="s">
        <v>291</v>
      </c>
      <c r="E136" s="11" t="s">
        <v>129</v>
      </c>
      <c r="F136" s="28">
        <v>1393.6038531763354</v>
      </c>
      <c r="G136" s="53"/>
      <c r="H136" s="30">
        <v>112.8</v>
      </c>
      <c r="I136" s="31">
        <f t="shared" si="2"/>
        <v>0</v>
      </c>
    </row>
    <row r="137" spans="1:9" x14ac:dyDescent="0.2">
      <c r="A137" s="27" t="s">
        <v>22</v>
      </c>
      <c r="B137" s="9" t="s">
        <v>292</v>
      </c>
      <c r="C137" s="6" t="s">
        <v>24</v>
      </c>
      <c r="D137" s="10" t="s">
        <v>293</v>
      </c>
      <c r="E137" s="11" t="s">
        <v>205</v>
      </c>
      <c r="F137" s="28">
        <v>9476.3954565134027</v>
      </c>
      <c r="G137" s="53"/>
      <c r="H137" s="30">
        <v>132</v>
      </c>
      <c r="I137" s="31">
        <f t="shared" si="2"/>
        <v>0</v>
      </c>
    </row>
    <row r="138" spans="1:9" x14ac:dyDescent="0.2">
      <c r="A138" s="27" t="s">
        <v>22</v>
      </c>
      <c r="B138" s="9" t="s">
        <v>294</v>
      </c>
      <c r="C138" s="6" t="s">
        <v>24</v>
      </c>
      <c r="D138" s="10" t="s">
        <v>295</v>
      </c>
      <c r="E138" s="11" t="s">
        <v>205</v>
      </c>
      <c r="F138" s="28">
        <v>694.55626235078591</v>
      </c>
      <c r="G138" s="53"/>
      <c r="H138" s="30">
        <v>177.6</v>
      </c>
      <c r="I138" s="31">
        <f t="shared" si="2"/>
        <v>0</v>
      </c>
    </row>
    <row r="139" spans="1:9" ht="13.9" customHeight="1" x14ac:dyDescent="0.2">
      <c r="A139" s="27" t="s">
        <v>22</v>
      </c>
      <c r="B139" s="9" t="s">
        <v>296</v>
      </c>
      <c r="C139" s="6" t="s">
        <v>24</v>
      </c>
      <c r="D139" s="10" t="s">
        <v>297</v>
      </c>
      <c r="E139" s="11" t="s">
        <v>26</v>
      </c>
      <c r="F139" s="28">
        <v>15.31973685227617</v>
      </c>
      <c r="G139" s="53"/>
      <c r="H139" s="30">
        <v>484.79999999999995</v>
      </c>
      <c r="I139" s="31">
        <f t="shared" si="2"/>
        <v>0</v>
      </c>
    </row>
    <row r="140" spans="1:9" x14ac:dyDescent="0.2">
      <c r="A140" s="27" t="s">
        <v>22</v>
      </c>
      <c r="B140" s="9" t="s">
        <v>298</v>
      </c>
      <c r="C140" s="6" t="s">
        <v>24</v>
      </c>
      <c r="D140" s="10" t="s">
        <v>299</v>
      </c>
      <c r="E140" s="11" t="s">
        <v>26</v>
      </c>
      <c r="F140" s="28">
        <v>9.724733961539803</v>
      </c>
      <c r="G140" s="53"/>
      <c r="H140" s="30">
        <v>3228</v>
      </c>
      <c r="I140" s="31">
        <f t="shared" si="2"/>
        <v>0</v>
      </c>
    </row>
    <row r="141" spans="1:9" x14ac:dyDescent="0.2">
      <c r="A141" s="27" t="s">
        <v>22</v>
      </c>
      <c r="B141" s="9" t="s">
        <v>300</v>
      </c>
      <c r="C141" s="6" t="s">
        <v>24</v>
      </c>
      <c r="D141" s="10" t="s">
        <v>301</v>
      </c>
      <c r="E141" s="11" t="s">
        <v>94</v>
      </c>
      <c r="F141" s="28">
        <v>5.9679296171517615</v>
      </c>
      <c r="G141" s="53"/>
      <c r="H141" s="30">
        <v>640.79999999999995</v>
      </c>
      <c r="I141" s="31">
        <f t="shared" si="2"/>
        <v>0</v>
      </c>
    </row>
    <row r="142" spans="1:9" x14ac:dyDescent="0.2">
      <c r="A142" s="27" t="s">
        <v>22</v>
      </c>
      <c r="B142" s="9" t="s">
        <v>302</v>
      </c>
      <c r="C142" s="6" t="s">
        <v>24</v>
      </c>
      <c r="D142" s="10" t="s">
        <v>303</v>
      </c>
      <c r="E142" s="11" t="s">
        <v>205</v>
      </c>
      <c r="F142" s="28">
        <v>0.61525047599502691</v>
      </c>
      <c r="G142" s="53"/>
      <c r="H142" s="30">
        <v>273.59999999999997</v>
      </c>
      <c r="I142" s="31">
        <f t="shared" si="2"/>
        <v>0</v>
      </c>
    </row>
    <row r="143" spans="1:9" ht="12.75" customHeight="1" x14ac:dyDescent="0.2">
      <c r="A143" s="13" t="s">
        <v>27</v>
      </c>
      <c r="D143" s="14" t="s">
        <v>304</v>
      </c>
      <c r="F143" s="28">
        <v>0</v>
      </c>
      <c r="G143" s="53"/>
      <c r="H143" s="30">
        <v>0</v>
      </c>
      <c r="I143" s="31">
        <f t="shared" si="2"/>
        <v>0</v>
      </c>
    </row>
    <row r="144" spans="1:9" x14ac:dyDescent="0.2">
      <c r="A144" s="27" t="s">
        <v>22</v>
      </c>
      <c r="B144" s="9" t="s">
        <v>306</v>
      </c>
      <c r="C144" s="6" t="s">
        <v>24</v>
      </c>
      <c r="D144" s="10" t="s">
        <v>307</v>
      </c>
      <c r="E144" s="11" t="s">
        <v>205</v>
      </c>
      <c r="F144" s="28">
        <v>54.941867506355905</v>
      </c>
      <c r="G144" s="53"/>
      <c r="H144" s="30">
        <v>427.2</v>
      </c>
      <c r="I144" s="31">
        <f t="shared" si="2"/>
        <v>0</v>
      </c>
    </row>
    <row r="145" spans="1:9" ht="12.75" customHeight="1" x14ac:dyDescent="0.2">
      <c r="A145" s="13" t="s">
        <v>27</v>
      </c>
      <c r="D145" s="14" t="s">
        <v>304</v>
      </c>
      <c r="F145" s="28">
        <v>0</v>
      </c>
      <c r="G145" s="53"/>
      <c r="H145" s="30">
        <v>0</v>
      </c>
      <c r="I145" s="31">
        <f t="shared" si="2"/>
        <v>0</v>
      </c>
    </row>
    <row r="146" spans="1:9" x14ac:dyDescent="0.2">
      <c r="A146" s="27" t="s">
        <v>22</v>
      </c>
      <c r="B146" s="9" t="s">
        <v>308</v>
      </c>
      <c r="C146" s="6" t="s">
        <v>24</v>
      </c>
      <c r="D146" s="10" t="s">
        <v>309</v>
      </c>
      <c r="E146" s="11" t="s">
        <v>205</v>
      </c>
      <c r="F146" s="28">
        <v>37.714854178495152</v>
      </c>
      <c r="G146" s="53"/>
      <c r="H146" s="30">
        <v>560.4</v>
      </c>
      <c r="I146" s="31">
        <f t="shared" si="2"/>
        <v>0</v>
      </c>
    </row>
    <row r="147" spans="1:9" ht="12.75" customHeight="1" x14ac:dyDescent="0.2">
      <c r="A147" s="13" t="s">
        <v>27</v>
      </c>
      <c r="D147" s="14" t="s">
        <v>304</v>
      </c>
      <c r="F147" s="28">
        <v>0</v>
      </c>
      <c r="G147" s="53"/>
      <c r="H147" s="30">
        <v>0</v>
      </c>
      <c r="I147" s="31">
        <f t="shared" si="2"/>
        <v>0</v>
      </c>
    </row>
    <row r="148" spans="1:9" x14ac:dyDescent="0.2">
      <c r="A148" s="27" t="s">
        <v>22</v>
      </c>
      <c r="B148" s="9" t="s">
        <v>310</v>
      </c>
      <c r="C148" s="6" t="s">
        <v>24</v>
      </c>
      <c r="D148" s="10" t="s">
        <v>311</v>
      </c>
      <c r="E148" s="11" t="s">
        <v>205</v>
      </c>
      <c r="F148" s="28">
        <v>51.496464840783752</v>
      </c>
      <c r="G148" s="53"/>
      <c r="H148" s="30">
        <v>717.6</v>
      </c>
      <c r="I148" s="31">
        <f t="shared" si="2"/>
        <v>0</v>
      </c>
    </row>
    <row r="149" spans="1:9" ht="12.75" customHeight="1" x14ac:dyDescent="0.2">
      <c r="A149" s="13" t="s">
        <v>27</v>
      </c>
      <c r="D149" s="14" t="s">
        <v>304</v>
      </c>
      <c r="F149" s="28">
        <v>0</v>
      </c>
      <c r="G149" s="53"/>
      <c r="H149" s="30">
        <v>0</v>
      </c>
      <c r="I149" s="31">
        <f t="shared" si="2"/>
        <v>0</v>
      </c>
    </row>
    <row r="150" spans="1:9" x14ac:dyDescent="0.2">
      <c r="A150" s="27" t="s">
        <v>22</v>
      </c>
      <c r="B150" s="9" t="s">
        <v>312</v>
      </c>
      <c r="C150" s="6" t="s">
        <v>24</v>
      </c>
      <c r="D150" s="10" t="s">
        <v>313</v>
      </c>
      <c r="E150" s="11" t="s">
        <v>205</v>
      </c>
      <c r="F150" s="28">
        <v>31.931499704141896</v>
      </c>
      <c r="G150" s="53"/>
      <c r="H150" s="30">
        <v>853.19999999999993</v>
      </c>
      <c r="I150" s="31">
        <f t="shared" si="2"/>
        <v>0</v>
      </c>
    </row>
    <row r="151" spans="1:9" ht="12.75" customHeight="1" x14ac:dyDescent="0.2">
      <c r="A151" s="13" t="s">
        <v>27</v>
      </c>
      <c r="D151" s="14" t="s">
        <v>304</v>
      </c>
      <c r="F151" s="28">
        <v>0</v>
      </c>
      <c r="G151" s="53"/>
      <c r="H151" s="30">
        <v>0</v>
      </c>
      <c r="I151" s="31">
        <f t="shared" si="2"/>
        <v>0</v>
      </c>
    </row>
    <row r="152" spans="1:9" x14ac:dyDescent="0.2">
      <c r="A152" s="27" t="s">
        <v>22</v>
      </c>
      <c r="B152" s="9" t="s">
        <v>314</v>
      </c>
      <c r="C152" s="6" t="s">
        <v>24</v>
      </c>
      <c r="D152" s="10" t="s">
        <v>315</v>
      </c>
      <c r="E152" s="11" t="s">
        <v>205</v>
      </c>
      <c r="F152" s="28">
        <v>25.902045039390632</v>
      </c>
      <c r="G152" s="53"/>
      <c r="H152" s="30">
        <v>1003.1999999999999</v>
      </c>
      <c r="I152" s="31">
        <f t="shared" si="2"/>
        <v>0</v>
      </c>
    </row>
    <row r="153" spans="1:9" ht="12.75" customHeight="1" x14ac:dyDescent="0.2">
      <c r="A153" s="13" t="s">
        <v>27</v>
      </c>
      <c r="D153" s="14" t="s">
        <v>304</v>
      </c>
      <c r="F153" s="28">
        <v>0</v>
      </c>
      <c r="G153" s="53"/>
      <c r="H153" s="30">
        <v>0</v>
      </c>
      <c r="I153" s="31">
        <f t="shared" si="2"/>
        <v>0</v>
      </c>
    </row>
    <row r="154" spans="1:9" x14ac:dyDescent="0.2">
      <c r="A154" s="27" t="s">
        <v>22</v>
      </c>
      <c r="B154" s="9" t="s">
        <v>316</v>
      </c>
      <c r="C154" s="6" t="s">
        <v>24</v>
      </c>
      <c r="D154" s="10" t="s">
        <v>317</v>
      </c>
      <c r="E154" s="11" t="s">
        <v>205</v>
      </c>
      <c r="F154" s="28">
        <v>13.04331009109457</v>
      </c>
      <c r="G154" s="53"/>
      <c r="H154" s="30">
        <v>1142.3999999999999</v>
      </c>
      <c r="I154" s="31">
        <f t="shared" si="2"/>
        <v>0</v>
      </c>
    </row>
    <row r="155" spans="1:9" ht="12.75" customHeight="1" x14ac:dyDescent="0.2">
      <c r="A155" s="13" t="s">
        <v>27</v>
      </c>
      <c r="D155" s="14" t="s">
        <v>304</v>
      </c>
      <c r="F155" s="28">
        <v>0</v>
      </c>
      <c r="G155" s="53"/>
      <c r="H155" s="30">
        <v>0</v>
      </c>
      <c r="I155" s="31">
        <f t="shared" si="2"/>
        <v>0</v>
      </c>
    </row>
    <row r="156" spans="1:9" x14ac:dyDescent="0.2">
      <c r="A156" s="27" t="s">
        <v>22</v>
      </c>
      <c r="B156" s="9" t="s">
        <v>318</v>
      </c>
      <c r="C156" s="6" t="s">
        <v>24</v>
      </c>
      <c r="D156" s="10" t="s">
        <v>319</v>
      </c>
      <c r="E156" s="11" t="s">
        <v>205</v>
      </c>
      <c r="F156" s="28">
        <v>2.2479284534212609</v>
      </c>
      <c r="G156" s="53"/>
      <c r="H156" s="30">
        <v>1296</v>
      </c>
      <c r="I156" s="31">
        <f t="shared" si="2"/>
        <v>0</v>
      </c>
    </row>
    <row r="157" spans="1:9" ht="12.75" customHeight="1" x14ac:dyDescent="0.2">
      <c r="A157" s="13" t="s">
        <v>27</v>
      </c>
      <c r="D157" s="14" t="s">
        <v>304</v>
      </c>
      <c r="F157" s="28">
        <v>0</v>
      </c>
      <c r="G157" s="53"/>
      <c r="H157" s="30">
        <v>0</v>
      </c>
      <c r="I157" s="31">
        <f t="shared" si="2"/>
        <v>0</v>
      </c>
    </row>
    <row r="158" spans="1:9" x14ac:dyDescent="0.2">
      <c r="A158" s="27" t="s">
        <v>22</v>
      </c>
      <c r="B158" s="9" t="s">
        <v>320</v>
      </c>
      <c r="C158" s="6" t="s">
        <v>24</v>
      </c>
      <c r="D158" s="10" t="s">
        <v>321</v>
      </c>
      <c r="E158" s="11" t="s">
        <v>205</v>
      </c>
      <c r="F158" s="28">
        <v>1.2305009519900538</v>
      </c>
      <c r="G158" s="53"/>
      <c r="H158" s="30">
        <v>1428</v>
      </c>
      <c r="I158" s="31">
        <f t="shared" si="2"/>
        <v>0</v>
      </c>
    </row>
    <row r="159" spans="1:9" ht="12.75" customHeight="1" x14ac:dyDescent="0.2">
      <c r="A159" s="13" t="s">
        <v>27</v>
      </c>
      <c r="D159" s="14" t="s">
        <v>304</v>
      </c>
      <c r="F159" s="28">
        <v>0</v>
      </c>
      <c r="G159" s="53"/>
      <c r="H159" s="30">
        <v>0</v>
      </c>
      <c r="I159" s="31">
        <f t="shared" si="2"/>
        <v>0</v>
      </c>
    </row>
    <row r="160" spans="1:9" x14ac:dyDescent="0.2">
      <c r="A160" s="27" t="s">
        <v>22</v>
      </c>
      <c r="B160" s="9" t="s">
        <v>322</v>
      </c>
      <c r="C160" s="6" t="s">
        <v>24</v>
      </c>
      <c r="D160" s="10" t="s">
        <v>323</v>
      </c>
      <c r="E160" s="11" t="s">
        <v>26</v>
      </c>
      <c r="F160" s="28">
        <v>1.6611762851865728</v>
      </c>
      <c r="G160" s="53"/>
      <c r="H160" s="30">
        <v>402</v>
      </c>
      <c r="I160" s="31">
        <f t="shared" si="2"/>
        <v>0</v>
      </c>
    </row>
    <row r="161" spans="1:9" x14ac:dyDescent="0.2">
      <c r="A161" s="27" t="s">
        <v>22</v>
      </c>
      <c r="B161" s="9" t="s">
        <v>325</v>
      </c>
      <c r="C161" s="6" t="s">
        <v>24</v>
      </c>
      <c r="D161" s="10" t="s">
        <v>326</v>
      </c>
      <c r="E161" s="11" t="s">
        <v>26</v>
      </c>
      <c r="F161" s="28">
        <v>39.991280939676749</v>
      </c>
      <c r="G161" s="53"/>
      <c r="H161" s="30">
        <v>682.8</v>
      </c>
      <c r="I161" s="31">
        <f t="shared" si="2"/>
        <v>0</v>
      </c>
    </row>
    <row r="162" spans="1:9" x14ac:dyDescent="0.2">
      <c r="A162" s="27" t="s">
        <v>22</v>
      </c>
      <c r="B162" s="9" t="s">
        <v>327</v>
      </c>
      <c r="C162" s="6" t="s">
        <v>24</v>
      </c>
      <c r="D162" s="10" t="s">
        <v>328</v>
      </c>
      <c r="E162" s="11" t="s">
        <v>26</v>
      </c>
      <c r="F162" s="28">
        <v>10.643833234713966</v>
      </c>
      <c r="G162" s="53"/>
      <c r="H162" s="30">
        <v>1100.3999999999999</v>
      </c>
      <c r="I162" s="31">
        <f t="shared" si="2"/>
        <v>0</v>
      </c>
    </row>
    <row r="163" spans="1:9" ht="25.5" x14ac:dyDescent="0.2">
      <c r="A163" s="27" t="s">
        <v>22</v>
      </c>
      <c r="B163" s="9" t="s">
        <v>330</v>
      </c>
      <c r="C163" s="6" t="s">
        <v>24</v>
      </c>
      <c r="D163" s="10" t="s">
        <v>331</v>
      </c>
      <c r="E163" s="11" t="s">
        <v>26</v>
      </c>
      <c r="F163" s="28">
        <v>1.6611762851865728</v>
      </c>
      <c r="G163" s="53"/>
      <c r="H163" s="30">
        <v>457.2</v>
      </c>
      <c r="I163" s="31">
        <f t="shared" si="2"/>
        <v>0</v>
      </c>
    </row>
    <row r="164" spans="1:9" ht="25.5" x14ac:dyDescent="0.2">
      <c r="A164" s="27" t="s">
        <v>22</v>
      </c>
      <c r="B164" s="9" t="s">
        <v>332</v>
      </c>
      <c r="C164" s="6" t="s">
        <v>24</v>
      </c>
      <c r="D164" s="10" t="s">
        <v>333</v>
      </c>
      <c r="E164" s="11" t="s">
        <v>26</v>
      </c>
      <c r="F164" s="28">
        <v>343.61739084322255</v>
      </c>
      <c r="G164" s="53"/>
      <c r="H164" s="30">
        <v>698.4</v>
      </c>
      <c r="I164" s="31">
        <f t="shared" si="2"/>
        <v>0</v>
      </c>
    </row>
    <row r="165" spans="1:9" ht="25.5" x14ac:dyDescent="0.2">
      <c r="A165" s="27" t="s">
        <v>22</v>
      </c>
      <c r="B165" s="9" t="s">
        <v>334</v>
      </c>
      <c r="C165" s="6" t="s">
        <v>24</v>
      </c>
      <c r="D165" s="10" t="s">
        <v>335</v>
      </c>
      <c r="E165" s="11" t="s">
        <v>26</v>
      </c>
      <c r="F165" s="28">
        <v>27.255596086579693</v>
      </c>
      <c r="G165" s="53"/>
      <c r="H165" s="30">
        <v>1776</v>
      </c>
      <c r="I165" s="31">
        <f t="shared" si="2"/>
        <v>0</v>
      </c>
    </row>
    <row r="166" spans="1:9" x14ac:dyDescent="0.2">
      <c r="A166" s="27" t="s">
        <v>22</v>
      </c>
      <c r="B166" s="9" t="s">
        <v>336</v>
      </c>
      <c r="C166" s="6" t="s">
        <v>24</v>
      </c>
      <c r="D166" s="10" t="s">
        <v>337</v>
      </c>
      <c r="E166" s="11" t="s">
        <v>26</v>
      </c>
      <c r="F166" s="28">
        <v>35.130802179316035</v>
      </c>
      <c r="G166" s="53"/>
      <c r="H166" s="30">
        <v>1296</v>
      </c>
      <c r="I166" s="31">
        <f t="shared" si="2"/>
        <v>0</v>
      </c>
    </row>
    <row r="167" spans="1:9" x14ac:dyDescent="0.2">
      <c r="A167" s="27" t="s">
        <v>22</v>
      </c>
      <c r="B167" s="9" t="s">
        <v>338</v>
      </c>
      <c r="C167" s="6" t="s">
        <v>89</v>
      </c>
      <c r="D167" s="10" t="s">
        <v>339</v>
      </c>
      <c r="E167" s="11" t="s">
        <v>41</v>
      </c>
      <c r="F167" s="28">
        <v>7676.1869883350373</v>
      </c>
      <c r="G167" s="53"/>
      <c r="H167" s="30">
        <v>31.2</v>
      </c>
      <c r="I167" s="31">
        <f t="shared" si="2"/>
        <v>0</v>
      </c>
    </row>
    <row r="168" spans="1:9" x14ac:dyDescent="0.2">
      <c r="A168" s="27" t="s">
        <v>22</v>
      </c>
      <c r="B168" s="9" t="s">
        <v>341</v>
      </c>
      <c r="C168" s="6" t="s">
        <v>24</v>
      </c>
      <c r="D168" s="10" t="s">
        <v>342</v>
      </c>
      <c r="E168" s="11" t="s">
        <v>205</v>
      </c>
      <c r="F168" s="28">
        <v>41.898557415261337</v>
      </c>
      <c r="G168" s="53"/>
      <c r="H168" s="30">
        <v>3636</v>
      </c>
      <c r="I168" s="31">
        <f t="shared" si="2"/>
        <v>0</v>
      </c>
    </row>
    <row r="169" spans="1:9" x14ac:dyDescent="0.2">
      <c r="A169" s="27" t="s">
        <v>22</v>
      </c>
      <c r="B169" s="9" t="s">
        <v>344</v>
      </c>
      <c r="C169" s="6" t="s">
        <v>24</v>
      </c>
      <c r="D169" s="10" t="s">
        <v>345</v>
      </c>
      <c r="E169" s="11" t="s">
        <v>205</v>
      </c>
      <c r="F169" s="28">
        <v>72.598315443535341</v>
      </c>
      <c r="G169" s="53"/>
      <c r="H169" s="30">
        <v>3132</v>
      </c>
      <c r="I169" s="31">
        <f t="shared" si="2"/>
        <v>0</v>
      </c>
    </row>
    <row r="170" spans="1:9" ht="25.5" x14ac:dyDescent="0.2">
      <c r="A170" s="27" t="s">
        <v>22</v>
      </c>
      <c r="B170" s="9" t="s">
        <v>346</v>
      </c>
      <c r="C170" s="6" t="s">
        <v>89</v>
      </c>
      <c r="D170" s="10" t="s">
        <v>347</v>
      </c>
      <c r="E170" s="11" t="s">
        <v>41</v>
      </c>
      <c r="F170" s="28">
        <v>704.46179501430584</v>
      </c>
      <c r="G170" s="53"/>
      <c r="H170" s="30">
        <v>456</v>
      </c>
      <c r="I170" s="31">
        <f t="shared" si="2"/>
        <v>0</v>
      </c>
    </row>
    <row r="171" spans="1:9" x14ac:dyDescent="0.2">
      <c r="A171" s="27" t="s">
        <v>22</v>
      </c>
      <c r="B171" s="9" t="s">
        <v>349</v>
      </c>
      <c r="C171" s="6" t="s">
        <v>24</v>
      </c>
      <c r="D171" s="10" t="s">
        <v>350</v>
      </c>
      <c r="E171" s="11" t="s">
        <v>26</v>
      </c>
      <c r="F171" s="28">
        <v>38.207054559291173</v>
      </c>
      <c r="G171" s="53"/>
      <c r="H171" s="30">
        <v>86.399999999999991</v>
      </c>
      <c r="I171" s="31">
        <f t="shared" si="2"/>
        <v>0</v>
      </c>
    </row>
    <row r="172" spans="1:9" ht="25.5" x14ac:dyDescent="0.2">
      <c r="A172" s="27" t="s">
        <v>22</v>
      </c>
      <c r="B172" s="9" t="s">
        <v>352</v>
      </c>
      <c r="C172" s="6" t="s">
        <v>24</v>
      </c>
      <c r="D172" s="10" t="s">
        <v>353</v>
      </c>
      <c r="E172" s="11" t="s">
        <v>26</v>
      </c>
      <c r="F172" s="28">
        <v>199.64877946038624</v>
      </c>
      <c r="G172" s="53"/>
      <c r="H172" s="30">
        <v>106.8</v>
      </c>
      <c r="I172" s="31">
        <f t="shared" si="2"/>
        <v>0</v>
      </c>
    </row>
    <row r="173" spans="1:9" ht="25.5" x14ac:dyDescent="0.2">
      <c r="A173" s="27" t="s">
        <v>22</v>
      </c>
      <c r="B173" s="9" t="s">
        <v>354</v>
      </c>
      <c r="C173" s="6" t="s">
        <v>24</v>
      </c>
      <c r="D173" s="10" t="s">
        <v>355</v>
      </c>
      <c r="E173" s="11" t="s">
        <v>26</v>
      </c>
      <c r="F173" s="28">
        <v>938.25697589241611</v>
      </c>
      <c r="G173" s="53"/>
      <c r="H173" s="30">
        <v>23.279999999999998</v>
      </c>
      <c r="I173" s="31">
        <f t="shared" si="2"/>
        <v>0</v>
      </c>
    </row>
    <row r="174" spans="1:9" ht="25.5" x14ac:dyDescent="0.2">
      <c r="A174" s="27" t="s">
        <v>22</v>
      </c>
      <c r="B174" s="9" t="s">
        <v>357</v>
      </c>
      <c r="C174" s="6" t="s">
        <v>24</v>
      </c>
      <c r="D174" s="10" t="s">
        <v>358</v>
      </c>
      <c r="E174" s="11" t="s">
        <v>26</v>
      </c>
      <c r="F174" s="28">
        <v>316.85399513743891</v>
      </c>
      <c r="G174" s="53"/>
      <c r="H174" s="30">
        <v>111.6</v>
      </c>
      <c r="I174" s="31">
        <f t="shared" si="2"/>
        <v>0</v>
      </c>
    </row>
    <row r="175" spans="1:9" ht="25.5" x14ac:dyDescent="0.2">
      <c r="A175" s="27" t="s">
        <v>22</v>
      </c>
      <c r="B175" s="9" t="s">
        <v>360</v>
      </c>
      <c r="C175" s="6" t="s">
        <v>24</v>
      </c>
      <c r="D175" s="10" t="s">
        <v>361</v>
      </c>
      <c r="E175" s="11" t="s">
        <v>26</v>
      </c>
      <c r="F175" s="28">
        <v>548.49579934956648</v>
      </c>
      <c r="G175" s="53"/>
      <c r="H175" s="30">
        <v>766.8</v>
      </c>
      <c r="I175" s="31">
        <f t="shared" si="2"/>
        <v>0</v>
      </c>
    </row>
    <row r="176" spans="1:9" x14ac:dyDescent="0.2">
      <c r="A176" s="27" t="s">
        <v>22</v>
      </c>
      <c r="B176" s="9" t="s">
        <v>363</v>
      </c>
      <c r="C176" s="6" t="s">
        <v>24</v>
      </c>
      <c r="D176" s="10" t="s">
        <v>364</v>
      </c>
      <c r="E176" s="11" t="s">
        <v>26</v>
      </c>
      <c r="F176" s="28">
        <v>0.76291059023383345</v>
      </c>
      <c r="G176" s="53"/>
      <c r="H176" s="30">
        <v>319.2</v>
      </c>
      <c r="I176" s="31">
        <f t="shared" si="2"/>
        <v>0</v>
      </c>
    </row>
    <row r="177" spans="1:9" x14ac:dyDescent="0.2">
      <c r="A177" s="27" t="s">
        <v>22</v>
      </c>
      <c r="B177" s="9" t="s">
        <v>366</v>
      </c>
      <c r="C177" s="6" t="s">
        <v>24</v>
      </c>
      <c r="D177" s="10" t="s">
        <v>367</v>
      </c>
      <c r="E177" s="11" t="s">
        <v>26</v>
      </c>
      <c r="F177" s="28">
        <v>77.7061351181719</v>
      </c>
      <c r="G177" s="53"/>
      <c r="H177" s="30">
        <v>291.59999999999997</v>
      </c>
      <c r="I177" s="31">
        <f t="shared" si="2"/>
        <v>0</v>
      </c>
    </row>
    <row r="178" spans="1:9" ht="25.5" x14ac:dyDescent="0.2">
      <c r="A178" s="27" t="s">
        <v>22</v>
      </c>
      <c r="B178" s="9" t="s">
        <v>369</v>
      </c>
      <c r="C178" s="6" t="s">
        <v>24</v>
      </c>
      <c r="D178" s="10" t="s">
        <v>370</v>
      </c>
      <c r="E178" s="11" t="s">
        <v>26</v>
      </c>
      <c r="F178" s="28">
        <v>1346.9678670959124</v>
      </c>
      <c r="G178" s="53"/>
      <c r="H178" s="30">
        <v>1003.1999999999999</v>
      </c>
      <c r="I178" s="31">
        <f t="shared" si="2"/>
        <v>0</v>
      </c>
    </row>
    <row r="179" spans="1:9" x14ac:dyDescent="0.2">
      <c r="A179" s="27" t="s">
        <v>22</v>
      </c>
      <c r="B179" s="9" t="s">
        <v>372</v>
      </c>
      <c r="C179" s="6" t="s">
        <v>24</v>
      </c>
      <c r="D179" s="10" t="s">
        <v>373</v>
      </c>
      <c r="E179" s="11" t="s">
        <v>26</v>
      </c>
      <c r="F179" s="28">
        <v>217.98324364503804</v>
      </c>
      <c r="G179" s="53"/>
      <c r="H179" s="30">
        <v>160.79999999999998</v>
      </c>
      <c r="I179" s="31">
        <f t="shared" si="2"/>
        <v>0</v>
      </c>
    </row>
    <row r="180" spans="1:9" ht="25.5" x14ac:dyDescent="0.2">
      <c r="A180" s="27" t="s">
        <v>22</v>
      </c>
      <c r="B180" s="9" t="s">
        <v>375</v>
      </c>
      <c r="C180" s="6" t="s">
        <v>24</v>
      </c>
      <c r="D180" s="10" t="s">
        <v>376</v>
      </c>
      <c r="E180" s="11" t="s">
        <v>26</v>
      </c>
      <c r="F180" s="28">
        <v>101.63937863437845</v>
      </c>
      <c r="G180" s="53"/>
      <c r="H180" s="30">
        <v>885.6</v>
      </c>
      <c r="I180" s="31">
        <f t="shared" si="2"/>
        <v>0</v>
      </c>
    </row>
    <row r="181" spans="1:9" ht="25.5" x14ac:dyDescent="0.2">
      <c r="A181" s="27" t="s">
        <v>22</v>
      </c>
      <c r="B181" s="9" t="s">
        <v>375</v>
      </c>
      <c r="C181" s="6" t="s">
        <v>10</v>
      </c>
      <c r="D181" s="10" t="s">
        <v>378</v>
      </c>
      <c r="E181" s="11" t="s">
        <v>26</v>
      </c>
      <c r="F181" s="28">
        <v>96.90194996921673</v>
      </c>
      <c r="G181" s="53"/>
      <c r="H181" s="30">
        <v>885.6</v>
      </c>
      <c r="I181" s="31">
        <f t="shared" si="2"/>
        <v>0</v>
      </c>
    </row>
    <row r="182" spans="1:9" ht="25.5" x14ac:dyDescent="0.2">
      <c r="A182" s="27" t="s">
        <v>22</v>
      </c>
      <c r="B182" s="9" t="s">
        <v>375</v>
      </c>
      <c r="C182" s="6" t="s">
        <v>7</v>
      </c>
      <c r="D182" s="10" t="s">
        <v>379</v>
      </c>
      <c r="E182" s="11" t="s">
        <v>26</v>
      </c>
      <c r="F182" s="28">
        <v>159.04224804471446</v>
      </c>
      <c r="G182" s="53"/>
      <c r="H182" s="30">
        <v>885.6</v>
      </c>
      <c r="I182" s="31">
        <f t="shared" si="2"/>
        <v>0</v>
      </c>
    </row>
    <row r="183" spans="1:9" x14ac:dyDescent="0.2">
      <c r="A183" s="27" t="s">
        <v>22</v>
      </c>
      <c r="B183" s="9" t="s">
        <v>380</v>
      </c>
      <c r="C183" s="6" t="s">
        <v>24</v>
      </c>
      <c r="D183" s="10" t="s">
        <v>381</v>
      </c>
      <c r="E183" s="11" t="s">
        <v>26</v>
      </c>
      <c r="F183" s="28">
        <v>4.6143785699627022</v>
      </c>
      <c r="G183" s="53"/>
      <c r="H183" s="30">
        <v>297.59999999999997</v>
      </c>
      <c r="I183" s="31">
        <f t="shared" si="2"/>
        <v>0</v>
      </c>
    </row>
    <row r="184" spans="1:9" ht="25.5" x14ac:dyDescent="0.2">
      <c r="A184" s="27" t="s">
        <v>22</v>
      </c>
      <c r="B184" s="9" t="s">
        <v>383</v>
      </c>
      <c r="C184" s="6" t="s">
        <v>24</v>
      </c>
      <c r="D184" s="10" t="s">
        <v>384</v>
      </c>
      <c r="E184" s="11" t="s">
        <v>26</v>
      </c>
      <c r="F184" s="28">
        <v>54.203566935161874</v>
      </c>
      <c r="G184" s="53"/>
      <c r="H184" s="30">
        <v>1064.3999999999999</v>
      </c>
      <c r="I184" s="31">
        <f t="shared" si="2"/>
        <v>0</v>
      </c>
    </row>
    <row r="185" spans="1:9" x14ac:dyDescent="0.2">
      <c r="A185" s="27" t="s">
        <v>22</v>
      </c>
      <c r="B185" s="9" t="s">
        <v>386</v>
      </c>
      <c r="C185" s="6" t="s">
        <v>24</v>
      </c>
      <c r="D185" s="10" t="s">
        <v>387</v>
      </c>
      <c r="E185" s="11" t="s">
        <v>26</v>
      </c>
      <c r="F185" s="28">
        <v>0.73830057119403225</v>
      </c>
      <c r="G185" s="53"/>
      <c r="H185" s="30">
        <v>596.4</v>
      </c>
      <c r="I185" s="31">
        <f t="shared" si="2"/>
        <v>0</v>
      </c>
    </row>
    <row r="186" spans="1:9" x14ac:dyDescent="0.2">
      <c r="A186" s="27" t="s">
        <v>22</v>
      </c>
      <c r="B186" s="9" t="s">
        <v>388</v>
      </c>
      <c r="C186" s="6" t="s">
        <v>24</v>
      </c>
      <c r="D186" s="10" t="s">
        <v>389</v>
      </c>
      <c r="E186" s="11" t="s">
        <v>26</v>
      </c>
      <c r="F186" s="28">
        <v>2.1533766659825941</v>
      </c>
      <c r="G186" s="53"/>
      <c r="H186" s="30">
        <v>895.19999999999993</v>
      </c>
      <c r="I186" s="31">
        <f t="shared" si="2"/>
        <v>0</v>
      </c>
    </row>
    <row r="187" spans="1:9" x14ac:dyDescent="0.2">
      <c r="A187" s="27" t="s">
        <v>22</v>
      </c>
      <c r="B187" s="9" t="s">
        <v>391</v>
      </c>
      <c r="C187" s="6" t="s">
        <v>24</v>
      </c>
      <c r="D187" s="10" t="s">
        <v>392</v>
      </c>
      <c r="E187" s="11" t="s">
        <v>129</v>
      </c>
      <c r="F187" s="28">
        <v>2428.7400898921019</v>
      </c>
      <c r="G187" s="53"/>
      <c r="H187" s="30">
        <v>19.439999999999998</v>
      </c>
      <c r="I187" s="31">
        <f t="shared" si="2"/>
        <v>0</v>
      </c>
    </row>
    <row r="188" spans="1:9" x14ac:dyDescent="0.2">
      <c r="A188" s="27" t="s">
        <v>22</v>
      </c>
      <c r="B188" s="9" t="s">
        <v>394</v>
      </c>
      <c r="C188" s="6" t="s">
        <v>24</v>
      </c>
      <c r="D188" s="10" t="s">
        <v>395</v>
      </c>
      <c r="E188" s="11" t="s">
        <v>129</v>
      </c>
      <c r="F188" s="28">
        <v>749.92880519033827</v>
      </c>
      <c r="G188" s="53"/>
      <c r="H188" s="30">
        <v>31.2</v>
      </c>
      <c r="I188" s="31">
        <f t="shared" si="2"/>
        <v>0</v>
      </c>
    </row>
    <row r="189" spans="1:9" x14ac:dyDescent="0.2">
      <c r="A189" s="27" t="s">
        <v>22</v>
      </c>
      <c r="B189" s="9" t="s">
        <v>396</v>
      </c>
      <c r="C189" s="6" t="s">
        <v>24</v>
      </c>
      <c r="D189" s="10" t="s">
        <v>397</v>
      </c>
      <c r="E189" s="11" t="s">
        <v>129</v>
      </c>
      <c r="F189" s="28">
        <v>606.94068242374055</v>
      </c>
      <c r="G189" s="53"/>
      <c r="H189" s="30">
        <v>31.2</v>
      </c>
      <c r="I189" s="31">
        <f t="shared" si="2"/>
        <v>0</v>
      </c>
    </row>
    <row r="190" spans="1:9" x14ac:dyDescent="0.2">
      <c r="A190" s="27" t="s">
        <v>22</v>
      </c>
      <c r="B190" s="9" t="s">
        <v>399</v>
      </c>
      <c r="C190" s="6" t="s">
        <v>24</v>
      </c>
      <c r="D190" s="10" t="s">
        <v>400</v>
      </c>
      <c r="E190" s="11" t="s">
        <v>129</v>
      </c>
      <c r="F190" s="28">
        <v>19.688015231840861</v>
      </c>
      <c r="G190" s="53"/>
      <c r="H190" s="30">
        <v>33.6</v>
      </c>
      <c r="I190" s="31">
        <f t="shared" si="2"/>
        <v>0</v>
      </c>
    </row>
    <row r="191" spans="1:9" ht="12.75" customHeight="1" x14ac:dyDescent="0.2">
      <c r="A191" s="13" t="s">
        <v>27</v>
      </c>
      <c r="D191" s="14" t="s">
        <v>401</v>
      </c>
      <c r="F191" s="28">
        <v>0</v>
      </c>
      <c r="G191" s="53"/>
      <c r="H191" s="30">
        <v>0</v>
      </c>
      <c r="I191" s="31">
        <f t="shared" si="2"/>
        <v>0</v>
      </c>
    </row>
    <row r="192" spans="1:9" x14ac:dyDescent="0.2">
      <c r="A192" s="27" t="s">
        <v>22</v>
      </c>
      <c r="B192" s="9" t="s">
        <v>403</v>
      </c>
      <c r="C192" s="6" t="s">
        <v>24</v>
      </c>
      <c r="D192" s="10" t="s">
        <v>404</v>
      </c>
      <c r="E192" s="11" t="s">
        <v>129</v>
      </c>
      <c r="F192" s="28">
        <v>15.381261899875673</v>
      </c>
      <c r="G192" s="53"/>
      <c r="H192" s="30">
        <v>48</v>
      </c>
      <c r="I192" s="31">
        <f t="shared" si="2"/>
        <v>0</v>
      </c>
    </row>
    <row r="193" spans="1:9" ht="12.75" customHeight="1" x14ac:dyDescent="0.2">
      <c r="A193" s="13" t="s">
        <v>27</v>
      </c>
      <c r="D193" s="14" t="s">
        <v>401</v>
      </c>
      <c r="F193" s="28">
        <v>0</v>
      </c>
      <c r="G193" s="53"/>
      <c r="H193" s="30">
        <v>0</v>
      </c>
      <c r="I193" s="31">
        <f t="shared" ref="I193:I205" si="3">F193*G193</f>
        <v>0</v>
      </c>
    </row>
    <row r="194" spans="1:9" ht="25.5" x14ac:dyDescent="0.2">
      <c r="A194" s="27" t="s">
        <v>22</v>
      </c>
      <c r="B194" s="9" t="s">
        <v>403</v>
      </c>
      <c r="C194" s="6" t="s">
        <v>89</v>
      </c>
      <c r="D194" s="10" t="s">
        <v>405</v>
      </c>
      <c r="E194" s="11" t="s">
        <v>129</v>
      </c>
      <c r="F194" s="28">
        <v>2.1533766659825941</v>
      </c>
      <c r="G194" s="53"/>
      <c r="H194" s="30">
        <v>48</v>
      </c>
      <c r="I194" s="31">
        <f t="shared" si="3"/>
        <v>0</v>
      </c>
    </row>
    <row r="195" spans="1:9" ht="12.75" customHeight="1" x14ac:dyDescent="0.2">
      <c r="A195" s="13" t="s">
        <v>27</v>
      </c>
      <c r="D195" s="14" t="s">
        <v>406</v>
      </c>
      <c r="F195" s="28">
        <v>0</v>
      </c>
      <c r="G195" s="53"/>
      <c r="H195" s="30">
        <v>0</v>
      </c>
      <c r="I195" s="31">
        <f t="shared" si="3"/>
        <v>0</v>
      </c>
    </row>
    <row r="196" spans="1:9" x14ac:dyDescent="0.2">
      <c r="A196" s="27" t="s">
        <v>22</v>
      </c>
      <c r="B196" s="9" t="s">
        <v>408</v>
      </c>
      <c r="C196" s="6" t="s">
        <v>24</v>
      </c>
      <c r="D196" s="10" t="s">
        <v>409</v>
      </c>
      <c r="E196" s="11" t="s">
        <v>129</v>
      </c>
      <c r="F196" s="28">
        <v>13.350935329092085</v>
      </c>
      <c r="G196" s="53"/>
      <c r="H196" s="30">
        <v>22.08</v>
      </c>
      <c r="I196" s="31">
        <f t="shared" si="3"/>
        <v>0</v>
      </c>
    </row>
    <row r="197" spans="1:9" ht="12.75" customHeight="1" x14ac:dyDescent="0.2">
      <c r="A197" s="13" t="s">
        <v>27</v>
      </c>
      <c r="D197" s="14" t="s">
        <v>401</v>
      </c>
      <c r="F197" s="28">
        <v>0</v>
      </c>
      <c r="G197" s="53"/>
      <c r="H197" s="30">
        <v>0</v>
      </c>
      <c r="I197" s="31">
        <f t="shared" si="3"/>
        <v>0</v>
      </c>
    </row>
    <row r="198" spans="1:9" x14ac:dyDescent="0.2">
      <c r="A198" s="27" t="s">
        <v>22</v>
      </c>
      <c r="B198" s="9" t="s">
        <v>411</v>
      </c>
      <c r="C198" s="6" t="s">
        <v>24</v>
      </c>
      <c r="D198" s="10" t="s">
        <v>412</v>
      </c>
      <c r="E198" s="11" t="s">
        <v>129</v>
      </c>
      <c r="F198" s="28">
        <v>6.8219741760349581</v>
      </c>
      <c r="G198" s="53"/>
      <c r="H198" s="30">
        <v>33.6</v>
      </c>
      <c r="I198" s="31">
        <f t="shared" si="3"/>
        <v>0</v>
      </c>
    </row>
    <row r="199" spans="1:9" ht="12.75" customHeight="1" x14ac:dyDescent="0.2">
      <c r="A199" s="13" t="s">
        <v>27</v>
      </c>
      <c r="D199" s="14" t="s">
        <v>401</v>
      </c>
      <c r="F199" s="28">
        <v>0</v>
      </c>
      <c r="G199" s="53"/>
      <c r="H199" s="30">
        <v>0</v>
      </c>
      <c r="I199" s="31">
        <f t="shared" si="3"/>
        <v>0</v>
      </c>
    </row>
    <row r="200" spans="1:9" x14ac:dyDescent="0.2">
      <c r="A200" s="27" t="s">
        <v>22</v>
      </c>
      <c r="B200" s="9" t="s">
        <v>413</v>
      </c>
      <c r="C200" s="6" t="s">
        <v>24</v>
      </c>
      <c r="D200" s="10" t="s">
        <v>414</v>
      </c>
      <c r="E200" s="11" t="s">
        <v>129</v>
      </c>
      <c r="F200" s="28">
        <v>289.59182641248685</v>
      </c>
      <c r="G200" s="53"/>
      <c r="H200" s="30">
        <v>19.439999999999998</v>
      </c>
      <c r="I200" s="31">
        <f t="shared" si="3"/>
        <v>0</v>
      </c>
    </row>
    <row r="201" spans="1:9" x14ac:dyDescent="0.2">
      <c r="A201" s="27" t="s">
        <v>22</v>
      </c>
      <c r="B201" s="9" t="s">
        <v>416</v>
      </c>
      <c r="C201" s="6" t="s">
        <v>24</v>
      </c>
      <c r="D201" s="10" t="s">
        <v>417</v>
      </c>
      <c r="E201" s="11" t="s">
        <v>129</v>
      </c>
      <c r="F201" s="28">
        <v>161.264432528047</v>
      </c>
      <c r="G201" s="53"/>
      <c r="H201" s="30">
        <v>25.2</v>
      </c>
      <c r="I201" s="31">
        <f t="shared" si="3"/>
        <v>0</v>
      </c>
    </row>
    <row r="202" spans="1:9" x14ac:dyDescent="0.2">
      <c r="A202" s="27" t="s">
        <v>22</v>
      </c>
      <c r="B202" s="9" t="s">
        <v>419</v>
      </c>
      <c r="C202" s="6" t="s">
        <v>24</v>
      </c>
      <c r="D202" s="10" t="s">
        <v>1626</v>
      </c>
      <c r="E202" s="11" t="s">
        <v>129</v>
      </c>
      <c r="F202" s="28">
        <v>67.731061661779734</v>
      </c>
      <c r="G202" s="53"/>
      <c r="H202" s="30">
        <v>189.6</v>
      </c>
      <c r="I202" s="31">
        <f t="shared" si="3"/>
        <v>0</v>
      </c>
    </row>
    <row r="203" spans="1:9" x14ac:dyDescent="0.2">
      <c r="A203" s="27" t="s">
        <v>22</v>
      </c>
      <c r="B203" s="9" t="s">
        <v>422</v>
      </c>
      <c r="C203" s="6" t="s">
        <v>24</v>
      </c>
      <c r="D203" s="10" t="s">
        <v>423</v>
      </c>
      <c r="E203" s="11" t="s">
        <v>129</v>
      </c>
      <c r="F203" s="28">
        <v>14.396861138283629</v>
      </c>
      <c r="G203" s="53"/>
      <c r="H203" s="30">
        <v>400.8</v>
      </c>
      <c r="I203" s="31">
        <f t="shared" si="3"/>
        <v>0</v>
      </c>
    </row>
    <row r="204" spans="1:9" ht="25.5" x14ac:dyDescent="0.2">
      <c r="A204" s="27" t="s">
        <v>22</v>
      </c>
      <c r="B204" s="9" t="s">
        <v>425</v>
      </c>
      <c r="C204" s="6" t="s">
        <v>24</v>
      </c>
      <c r="D204" s="10" t="s">
        <v>426</v>
      </c>
      <c r="E204" s="11" t="s">
        <v>94</v>
      </c>
      <c r="F204" s="28">
        <v>4</v>
      </c>
      <c r="G204" s="53"/>
      <c r="H204" s="30">
        <v>1141.2</v>
      </c>
      <c r="I204" s="31">
        <f t="shared" si="3"/>
        <v>0</v>
      </c>
    </row>
    <row r="205" spans="1:9" ht="25.5" x14ac:dyDescent="0.2">
      <c r="A205" s="27" t="s">
        <v>22</v>
      </c>
      <c r="B205" s="9" t="s">
        <v>428</v>
      </c>
      <c r="C205" s="6" t="s">
        <v>24</v>
      </c>
      <c r="D205" s="10" t="s">
        <v>429</v>
      </c>
      <c r="E205" s="11" t="s">
        <v>94</v>
      </c>
      <c r="F205" s="28">
        <v>7</v>
      </c>
      <c r="G205" s="53"/>
      <c r="H205" s="30">
        <v>1344</v>
      </c>
      <c r="I205" s="31">
        <f t="shared" si="3"/>
        <v>0</v>
      </c>
    </row>
    <row r="206" spans="1:9" ht="12.75" customHeight="1" x14ac:dyDescent="0.2">
      <c r="A206" s="2" t="s">
        <v>20</v>
      </c>
      <c r="B206" s="35" t="s">
        <v>7</v>
      </c>
      <c r="C206" s="36"/>
      <c r="D206" s="37" t="s">
        <v>431</v>
      </c>
      <c r="E206" s="36"/>
      <c r="F206" s="38"/>
      <c r="G206" s="54"/>
      <c r="H206" s="39"/>
      <c r="I206" s="26">
        <f>SUM(I207:I235)</f>
        <v>0</v>
      </c>
    </row>
    <row r="207" spans="1:9" x14ac:dyDescent="0.2">
      <c r="A207" s="27" t="s">
        <v>22</v>
      </c>
      <c r="B207" s="9" t="s">
        <v>432</v>
      </c>
      <c r="C207" s="6" t="s">
        <v>24</v>
      </c>
      <c r="D207" s="10" t="s">
        <v>433</v>
      </c>
      <c r="E207" s="11" t="s">
        <v>26</v>
      </c>
      <c r="F207" s="28">
        <v>91.089970373418069</v>
      </c>
      <c r="G207" s="53"/>
      <c r="H207" s="30">
        <v>1344</v>
      </c>
      <c r="I207" s="31">
        <f t="shared" ref="I207:I234" si="4">F207*G207</f>
        <v>0</v>
      </c>
    </row>
    <row r="208" spans="1:9" x14ac:dyDescent="0.2">
      <c r="A208" s="27" t="s">
        <v>22</v>
      </c>
      <c r="B208" s="9" t="s">
        <v>435</v>
      </c>
      <c r="C208" s="6" t="s">
        <v>24</v>
      </c>
      <c r="D208" s="10" t="s">
        <v>1627</v>
      </c>
      <c r="E208" s="11" t="s">
        <v>129</v>
      </c>
      <c r="F208" s="28">
        <v>261.24838069543614</v>
      </c>
      <c r="G208" s="53"/>
      <c r="H208" s="30">
        <v>67.2</v>
      </c>
      <c r="I208" s="31">
        <f t="shared" si="4"/>
        <v>0</v>
      </c>
    </row>
    <row r="209" spans="1:9" ht="25.5" x14ac:dyDescent="0.2">
      <c r="A209" s="27" t="s">
        <v>22</v>
      </c>
      <c r="B209" s="9" t="s">
        <v>438</v>
      </c>
      <c r="C209" s="6" t="s">
        <v>24</v>
      </c>
      <c r="D209" s="10" t="s">
        <v>439</v>
      </c>
      <c r="E209" s="11" t="s">
        <v>205</v>
      </c>
      <c r="F209" s="28">
        <v>46.082260652027514</v>
      </c>
      <c r="G209" s="53"/>
      <c r="H209" s="30">
        <v>301.2</v>
      </c>
      <c r="I209" s="31">
        <f t="shared" si="4"/>
        <v>0</v>
      </c>
    </row>
    <row r="210" spans="1:9" x14ac:dyDescent="0.2">
      <c r="A210" s="27" t="s">
        <v>22</v>
      </c>
      <c r="B210" s="9" t="s">
        <v>441</v>
      </c>
      <c r="C210" s="6" t="s">
        <v>24</v>
      </c>
      <c r="D210" s="10" t="s">
        <v>442</v>
      </c>
      <c r="E210" s="11" t="s">
        <v>205</v>
      </c>
      <c r="F210" s="28">
        <v>1.784226380385578</v>
      </c>
      <c r="G210" s="53"/>
      <c r="H210" s="30">
        <v>597.6</v>
      </c>
      <c r="I210" s="31">
        <f t="shared" si="4"/>
        <v>0</v>
      </c>
    </row>
    <row r="211" spans="1:9" ht="25.5" x14ac:dyDescent="0.2">
      <c r="A211" s="27" t="s">
        <v>22</v>
      </c>
      <c r="B211" s="9" t="s">
        <v>443</v>
      </c>
      <c r="C211" s="6" t="s">
        <v>24</v>
      </c>
      <c r="D211" s="10" t="s">
        <v>444</v>
      </c>
      <c r="E211" s="11" t="s">
        <v>205</v>
      </c>
      <c r="F211" s="28">
        <v>84.541657052582224</v>
      </c>
      <c r="G211" s="53"/>
      <c r="H211" s="30">
        <v>484.79999999999995</v>
      </c>
      <c r="I211" s="31">
        <f t="shared" si="4"/>
        <v>0</v>
      </c>
    </row>
    <row r="212" spans="1:9" ht="25.5" x14ac:dyDescent="0.2">
      <c r="A212" s="27" t="s">
        <v>22</v>
      </c>
      <c r="B212" s="9" t="s">
        <v>445</v>
      </c>
      <c r="C212" s="6" t="s">
        <v>24</v>
      </c>
      <c r="D212" s="10" t="s">
        <v>446</v>
      </c>
      <c r="E212" s="11" t="s">
        <v>205</v>
      </c>
      <c r="F212" s="28">
        <v>51.702354428689006</v>
      </c>
      <c r="G212" s="53"/>
      <c r="H212" s="30">
        <v>746.4</v>
      </c>
      <c r="I212" s="31">
        <f t="shared" si="4"/>
        <v>0</v>
      </c>
    </row>
    <row r="213" spans="1:9" ht="25.5" x14ac:dyDescent="0.2">
      <c r="A213" s="27" t="s">
        <v>22</v>
      </c>
      <c r="B213" s="9" t="s">
        <v>447</v>
      </c>
      <c r="C213" s="6" t="s">
        <v>24</v>
      </c>
      <c r="D213" s="10" t="s">
        <v>448</v>
      </c>
      <c r="E213" s="11" t="s">
        <v>26</v>
      </c>
      <c r="F213" s="28">
        <v>1.0360018089680596</v>
      </c>
      <c r="G213" s="53"/>
      <c r="H213" s="30">
        <v>3960</v>
      </c>
      <c r="I213" s="31">
        <f t="shared" si="4"/>
        <v>0</v>
      </c>
    </row>
    <row r="214" spans="1:9" x14ac:dyDescent="0.2">
      <c r="A214" s="27" t="s">
        <v>22</v>
      </c>
      <c r="B214" s="9" t="s">
        <v>450</v>
      </c>
      <c r="C214" s="6" t="s">
        <v>24</v>
      </c>
      <c r="D214" s="10" t="s">
        <v>1628</v>
      </c>
      <c r="E214" s="11" t="s">
        <v>129</v>
      </c>
      <c r="F214" s="28">
        <v>196.75710222320961</v>
      </c>
      <c r="G214" s="53"/>
      <c r="H214" s="30">
        <v>75.599999999999994</v>
      </c>
      <c r="I214" s="31">
        <f t="shared" si="4"/>
        <v>0</v>
      </c>
    </row>
    <row r="215" spans="1:9" x14ac:dyDescent="0.2">
      <c r="A215" s="27" t="s">
        <v>22</v>
      </c>
      <c r="B215" s="9" t="s">
        <v>453</v>
      </c>
      <c r="C215" s="6" t="s">
        <v>24</v>
      </c>
      <c r="D215" s="10" t="s">
        <v>454</v>
      </c>
      <c r="E215" s="11" t="s">
        <v>26</v>
      </c>
      <c r="F215" s="28">
        <v>44.544134462039949</v>
      </c>
      <c r="G215" s="53"/>
      <c r="H215" s="30">
        <v>1248</v>
      </c>
      <c r="I215" s="31">
        <f t="shared" si="4"/>
        <v>0</v>
      </c>
    </row>
    <row r="216" spans="1:9" x14ac:dyDescent="0.2">
      <c r="A216" s="27" t="s">
        <v>22</v>
      </c>
      <c r="B216" s="9" t="s">
        <v>456</v>
      </c>
      <c r="C216" s="6" t="s">
        <v>24</v>
      </c>
      <c r="D216" s="10" t="s">
        <v>1629</v>
      </c>
      <c r="E216" s="11" t="s">
        <v>129</v>
      </c>
      <c r="F216" s="28">
        <v>95.976771359116455</v>
      </c>
      <c r="G216" s="53"/>
      <c r="H216" s="30">
        <v>96</v>
      </c>
      <c r="I216" s="31">
        <f t="shared" si="4"/>
        <v>0</v>
      </c>
    </row>
    <row r="217" spans="1:9" ht="25.5" x14ac:dyDescent="0.2">
      <c r="A217" s="27" t="s">
        <v>22</v>
      </c>
      <c r="B217" s="9" t="s">
        <v>459</v>
      </c>
      <c r="C217" s="6" t="s">
        <v>24</v>
      </c>
      <c r="D217" s="10" t="s">
        <v>460</v>
      </c>
      <c r="E217" s="11" t="s">
        <v>129</v>
      </c>
      <c r="F217" s="28">
        <v>0.86750317115298803</v>
      </c>
      <c r="G217" s="53"/>
      <c r="H217" s="30">
        <v>252</v>
      </c>
      <c r="I217" s="31">
        <f t="shared" si="4"/>
        <v>0</v>
      </c>
    </row>
    <row r="218" spans="1:9" ht="25.5" x14ac:dyDescent="0.2">
      <c r="A218" s="27" t="s">
        <v>22</v>
      </c>
      <c r="B218" s="9" t="s">
        <v>462</v>
      </c>
      <c r="C218" s="6" t="s">
        <v>24</v>
      </c>
      <c r="D218" s="10" t="s">
        <v>463</v>
      </c>
      <c r="E218" s="11" t="s">
        <v>205</v>
      </c>
      <c r="F218" s="28">
        <v>1.6734812947064732</v>
      </c>
      <c r="G218" s="53"/>
      <c r="H218" s="30">
        <v>1308</v>
      </c>
      <c r="I218" s="31">
        <f t="shared" si="4"/>
        <v>0</v>
      </c>
    </row>
    <row r="219" spans="1:9" ht="25.5" x14ac:dyDescent="0.2">
      <c r="A219" s="27" t="s">
        <v>22</v>
      </c>
      <c r="B219" s="9" t="s">
        <v>465</v>
      </c>
      <c r="C219" s="6" t="s">
        <v>24</v>
      </c>
      <c r="D219" s="10" t="s">
        <v>466</v>
      </c>
      <c r="E219" s="11" t="s">
        <v>26</v>
      </c>
      <c r="F219" s="28">
        <v>11.382133805907998</v>
      </c>
      <c r="G219" s="53"/>
      <c r="H219" s="30">
        <v>4572</v>
      </c>
      <c r="I219" s="31">
        <f t="shared" si="4"/>
        <v>0</v>
      </c>
    </row>
    <row r="220" spans="1:9" x14ac:dyDescent="0.2">
      <c r="A220" s="27" t="s">
        <v>22</v>
      </c>
      <c r="B220" s="9" t="s">
        <v>468</v>
      </c>
      <c r="C220" s="6" t="s">
        <v>24</v>
      </c>
      <c r="D220" s="10" t="s">
        <v>469</v>
      </c>
      <c r="E220" s="11" t="s">
        <v>26</v>
      </c>
      <c r="F220" s="28">
        <v>9.2902821875249071</v>
      </c>
      <c r="G220" s="53"/>
      <c r="H220" s="30">
        <v>4236</v>
      </c>
      <c r="I220" s="31">
        <f t="shared" si="4"/>
        <v>0</v>
      </c>
    </row>
    <row r="221" spans="1:9" x14ac:dyDescent="0.2">
      <c r="A221" s="27" t="s">
        <v>22</v>
      </c>
      <c r="B221" s="9" t="s">
        <v>471</v>
      </c>
      <c r="C221" s="6" t="s">
        <v>24</v>
      </c>
      <c r="D221" s="10" t="s">
        <v>472</v>
      </c>
      <c r="E221" s="11" t="s">
        <v>26</v>
      </c>
      <c r="F221" s="28">
        <v>9.1057070447263992</v>
      </c>
      <c r="G221" s="53"/>
      <c r="H221" s="30">
        <v>4860</v>
      </c>
      <c r="I221" s="31">
        <f t="shared" si="4"/>
        <v>0</v>
      </c>
    </row>
    <row r="222" spans="1:9" x14ac:dyDescent="0.2">
      <c r="A222" s="27" t="s">
        <v>22</v>
      </c>
      <c r="B222" s="9" t="s">
        <v>474</v>
      </c>
      <c r="C222" s="6" t="s">
        <v>24</v>
      </c>
      <c r="D222" s="10" t="s">
        <v>475</v>
      </c>
      <c r="E222" s="11" t="s">
        <v>26</v>
      </c>
      <c r="F222" s="28">
        <v>6.1525047599502694</v>
      </c>
      <c r="G222" s="53"/>
      <c r="H222" s="30">
        <v>5112</v>
      </c>
      <c r="I222" s="31">
        <f t="shared" si="4"/>
        <v>0</v>
      </c>
    </row>
    <row r="223" spans="1:9" x14ac:dyDescent="0.2">
      <c r="A223" s="27" t="s">
        <v>22</v>
      </c>
      <c r="B223" s="9" t="s">
        <v>476</v>
      </c>
      <c r="C223" s="6" t="s">
        <v>24</v>
      </c>
      <c r="D223" s="10" t="s">
        <v>477</v>
      </c>
      <c r="E223" s="11" t="s">
        <v>26</v>
      </c>
      <c r="F223" s="28">
        <v>4.3067533319651883</v>
      </c>
      <c r="G223" s="53"/>
      <c r="H223" s="30">
        <v>4728</v>
      </c>
      <c r="I223" s="31">
        <f t="shared" si="4"/>
        <v>0</v>
      </c>
    </row>
    <row r="224" spans="1:9" x14ac:dyDescent="0.2">
      <c r="A224" s="27" t="s">
        <v>22</v>
      </c>
      <c r="B224" s="9" t="s">
        <v>478</v>
      </c>
      <c r="C224" s="6" t="s">
        <v>24</v>
      </c>
      <c r="D224" s="10" t="s">
        <v>479</v>
      </c>
      <c r="E224" s="11" t="s">
        <v>26</v>
      </c>
      <c r="F224" s="28">
        <v>7.1984305691418147</v>
      </c>
      <c r="G224" s="53"/>
      <c r="H224" s="30">
        <v>4380</v>
      </c>
      <c r="I224" s="31">
        <f t="shared" si="4"/>
        <v>0</v>
      </c>
    </row>
    <row r="225" spans="1:9" x14ac:dyDescent="0.2">
      <c r="A225" s="27" t="s">
        <v>22</v>
      </c>
      <c r="B225" s="9" t="s">
        <v>480</v>
      </c>
      <c r="C225" s="6" t="s">
        <v>24</v>
      </c>
      <c r="D225" s="10" t="s">
        <v>481</v>
      </c>
      <c r="E225" s="11" t="s">
        <v>26</v>
      </c>
      <c r="F225" s="28">
        <v>4.1221781891666804</v>
      </c>
      <c r="G225" s="53"/>
      <c r="H225" s="30">
        <v>5256</v>
      </c>
      <c r="I225" s="31">
        <f t="shared" si="4"/>
        <v>0</v>
      </c>
    </row>
    <row r="226" spans="1:9" x14ac:dyDescent="0.2">
      <c r="A226" s="27" t="s">
        <v>22</v>
      </c>
      <c r="B226" s="9" t="s">
        <v>482</v>
      </c>
      <c r="C226" s="6" t="s">
        <v>24</v>
      </c>
      <c r="D226" s="10" t="s">
        <v>483</v>
      </c>
      <c r="E226" s="11" t="s">
        <v>26</v>
      </c>
      <c r="F226" s="28">
        <v>6.0909797123507667</v>
      </c>
      <c r="G226" s="53"/>
      <c r="H226" s="30">
        <v>5676</v>
      </c>
      <c r="I226" s="31">
        <f t="shared" si="4"/>
        <v>0</v>
      </c>
    </row>
    <row r="227" spans="1:9" x14ac:dyDescent="0.2">
      <c r="A227" s="27" t="s">
        <v>22</v>
      </c>
      <c r="B227" s="9" t="s">
        <v>484</v>
      </c>
      <c r="C227" s="6" t="s">
        <v>24</v>
      </c>
      <c r="D227" s="10" t="s">
        <v>485</v>
      </c>
      <c r="E227" s="11" t="s">
        <v>41</v>
      </c>
      <c r="F227" s="28">
        <v>1.0653226148822499</v>
      </c>
      <c r="G227" s="53"/>
      <c r="H227" s="30">
        <v>40320</v>
      </c>
      <c r="I227" s="31">
        <f t="shared" si="4"/>
        <v>0</v>
      </c>
    </row>
    <row r="228" spans="1:9" x14ac:dyDescent="0.2">
      <c r="A228" s="27" t="s">
        <v>22</v>
      </c>
      <c r="B228" s="9" t="s">
        <v>487</v>
      </c>
      <c r="C228" s="6" t="s">
        <v>24</v>
      </c>
      <c r="D228" s="10" t="s">
        <v>488</v>
      </c>
      <c r="E228" s="11" t="s">
        <v>41</v>
      </c>
      <c r="F228" s="28">
        <v>1.3976250819097407</v>
      </c>
      <c r="G228" s="53"/>
      <c r="H228" s="30">
        <v>35280</v>
      </c>
      <c r="I228" s="31">
        <f t="shared" si="4"/>
        <v>0</v>
      </c>
    </row>
    <row r="229" spans="1:9" x14ac:dyDescent="0.2">
      <c r="A229" s="27" t="s">
        <v>22</v>
      </c>
      <c r="B229" s="9" t="s">
        <v>489</v>
      </c>
      <c r="C229" s="6" t="s">
        <v>24</v>
      </c>
      <c r="D229" s="10" t="s">
        <v>490</v>
      </c>
      <c r="E229" s="11" t="s">
        <v>129</v>
      </c>
      <c r="F229" s="28">
        <v>74.752932833395775</v>
      </c>
      <c r="G229" s="53"/>
      <c r="H229" s="30">
        <v>386.4</v>
      </c>
      <c r="I229" s="31">
        <f t="shared" si="4"/>
        <v>0</v>
      </c>
    </row>
    <row r="230" spans="1:9" ht="25.5" x14ac:dyDescent="0.2">
      <c r="A230" s="27" t="s">
        <v>22</v>
      </c>
      <c r="B230" s="9" t="s">
        <v>492</v>
      </c>
      <c r="C230" s="6" t="s">
        <v>24</v>
      </c>
      <c r="D230" s="10" t="s">
        <v>493</v>
      </c>
      <c r="E230" s="11" t="s">
        <v>129</v>
      </c>
      <c r="F230" s="28">
        <v>2.6455770467786159</v>
      </c>
      <c r="G230" s="53"/>
      <c r="H230" s="30">
        <v>302.39999999999998</v>
      </c>
      <c r="I230" s="31">
        <f t="shared" si="4"/>
        <v>0</v>
      </c>
    </row>
    <row r="231" spans="1:9" x14ac:dyDescent="0.2">
      <c r="A231" s="27" t="s">
        <v>22</v>
      </c>
      <c r="B231" s="9" t="s">
        <v>495</v>
      </c>
      <c r="C231" s="6" t="s">
        <v>24</v>
      </c>
      <c r="D231" s="10" t="s">
        <v>496</v>
      </c>
      <c r="E231" s="11" t="s">
        <v>129</v>
      </c>
      <c r="F231" s="28">
        <v>46.143785699627017</v>
      </c>
      <c r="G231" s="53"/>
      <c r="H231" s="30">
        <v>171.6</v>
      </c>
      <c r="I231" s="31">
        <f t="shared" si="4"/>
        <v>0</v>
      </c>
    </row>
    <row r="232" spans="1:9" ht="12.75" customHeight="1" x14ac:dyDescent="0.2">
      <c r="A232" s="13" t="s">
        <v>27</v>
      </c>
      <c r="D232" s="14" t="s">
        <v>497</v>
      </c>
      <c r="F232" s="28">
        <v>0</v>
      </c>
      <c r="G232" s="53"/>
      <c r="H232" s="30">
        <v>0</v>
      </c>
      <c r="I232" s="31">
        <f t="shared" si="4"/>
        <v>0</v>
      </c>
    </row>
    <row r="233" spans="1:9" x14ac:dyDescent="0.2">
      <c r="A233" s="27" t="s">
        <v>22</v>
      </c>
      <c r="B233" s="9" t="s">
        <v>499</v>
      </c>
      <c r="C233" s="6" t="s">
        <v>24</v>
      </c>
      <c r="D233" s="10" t="s">
        <v>500</v>
      </c>
      <c r="E233" s="11" t="s">
        <v>129</v>
      </c>
      <c r="F233" s="28">
        <v>376.53329130895645</v>
      </c>
      <c r="G233" s="53"/>
      <c r="H233" s="30">
        <v>171.6</v>
      </c>
      <c r="I233" s="31">
        <f t="shared" si="4"/>
        <v>0</v>
      </c>
    </row>
    <row r="234" spans="1:9" x14ac:dyDescent="0.2">
      <c r="A234" s="27" t="s">
        <v>22</v>
      </c>
      <c r="B234" s="9" t="s">
        <v>502</v>
      </c>
      <c r="C234" s="6" t="s">
        <v>24</v>
      </c>
      <c r="D234" s="10" t="s">
        <v>1630</v>
      </c>
      <c r="E234" s="11" t="s">
        <v>129</v>
      </c>
      <c r="F234" s="28">
        <v>1491.9824042879402</v>
      </c>
      <c r="G234" s="53"/>
      <c r="H234" s="30">
        <v>92.399999999999991</v>
      </c>
      <c r="I234" s="31">
        <f t="shared" si="4"/>
        <v>0</v>
      </c>
    </row>
    <row r="235" spans="1:9" ht="12.75" customHeight="1" x14ac:dyDescent="0.2">
      <c r="A235" s="13" t="s">
        <v>27</v>
      </c>
      <c r="D235" s="40" t="s">
        <v>1631</v>
      </c>
      <c r="F235" s="41">
        <v>0</v>
      </c>
      <c r="G235" s="55"/>
      <c r="H235" s="42">
        <v>0</v>
      </c>
      <c r="I235" s="31">
        <f t="shared" ref="I235" si="5">ROUND(ROUND(H235,2)*ROUND(F235,3),2)</f>
        <v>0</v>
      </c>
    </row>
    <row r="236" spans="1:9" ht="12.75" customHeight="1" x14ac:dyDescent="0.2">
      <c r="A236" s="23" t="s">
        <v>20</v>
      </c>
      <c r="B236" s="35" t="s">
        <v>6</v>
      </c>
      <c r="C236" s="36"/>
      <c r="D236" s="37" t="s">
        <v>506</v>
      </c>
      <c r="E236" s="36"/>
      <c r="F236" s="38"/>
      <c r="G236" s="54"/>
      <c r="H236" s="39"/>
      <c r="I236" s="26">
        <f>SUM(I237:I261)</f>
        <v>0</v>
      </c>
    </row>
    <row r="237" spans="1:9" x14ac:dyDescent="0.2">
      <c r="A237" s="27" t="s">
        <v>22</v>
      </c>
      <c r="B237" s="9" t="s">
        <v>507</v>
      </c>
      <c r="C237" s="6" t="s">
        <v>24</v>
      </c>
      <c r="D237" s="10" t="s">
        <v>508</v>
      </c>
      <c r="E237" s="11" t="s">
        <v>26</v>
      </c>
      <c r="F237" s="28">
        <v>0.49220038079602152</v>
      </c>
      <c r="G237" s="53"/>
      <c r="H237" s="30">
        <v>21480</v>
      </c>
      <c r="I237" s="31">
        <f t="shared" ref="I237:I261" si="6">F237*G237</f>
        <v>0</v>
      </c>
    </row>
    <row r="238" spans="1:9" ht="25.5" x14ac:dyDescent="0.2">
      <c r="A238" s="27" t="s">
        <v>22</v>
      </c>
      <c r="B238" s="9" t="s">
        <v>510</v>
      </c>
      <c r="C238" s="6" t="s">
        <v>24</v>
      </c>
      <c r="D238" s="10" t="s">
        <v>511</v>
      </c>
      <c r="E238" s="11" t="s">
        <v>26</v>
      </c>
      <c r="F238" s="28">
        <v>0.21533766659825943</v>
      </c>
      <c r="G238" s="53"/>
      <c r="H238" s="30">
        <v>4344</v>
      </c>
      <c r="I238" s="31">
        <f t="shared" si="6"/>
        <v>0</v>
      </c>
    </row>
    <row r="239" spans="1:9" ht="25.5" x14ac:dyDescent="0.2">
      <c r="A239" s="27" t="s">
        <v>22</v>
      </c>
      <c r="B239" s="9" t="s">
        <v>512</v>
      </c>
      <c r="C239" s="6" t="s">
        <v>24</v>
      </c>
      <c r="D239" s="10" t="s">
        <v>513</v>
      </c>
      <c r="E239" s="11" t="s">
        <v>26</v>
      </c>
      <c r="F239" s="28">
        <v>0.28301521895771237</v>
      </c>
      <c r="G239" s="53"/>
      <c r="H239" s="30">
        <v>4560</v>
      </c>
      <c r="I239" s="31">
        <f t="shared" si="6"/>
        <v>0</v>
      </c>
    </row>
    <row r="240" spans="1:9" x14ac:dyDescent="0.2">
      <c r="A240" s="27" t="s">
        <v>22</v>
      </c>
      <c r="B240" s="9" t="s">
        <v>514</v>
      </c>
      <c r="C240" s="6" t="s">
        <v>24</v>
      </c>
      <c r="D240" s="10" t="s">
        <v>515</v>
      </c>
      <c r="E240" s="11" t="s">
        <v>26</v>
      </c>
      <c r="F240" s="28">
        <v>0.19547203942793578</v>
      </c>
      <c r="G240" s="53"/>
      <c r="H240" s="30">
        <v>10164</v>
      </c>
      <c r="I240" s="31">
        <f t="shared" si="6"/>
        <v>0</v>
      </c>
    </row>
    <row r="241" spans="1:9" x14ac:dyDescent="0.2">
      <c r="A241" s="27" t="s">
        <v>22</v>
      </c>
      <c r="B241" s="9" t="s">
        <v>516</v>
      </c>
      <c r="C241" s="6" t="s">
        <v>24</v>
      </c>
      <c r="D241" s="10" t="s">
        <v>517</v>
      </c>
      <c r="E241" s="11" t="s">
        <v>41</v>
      </c>
      <c r="F241" s="28">
        <v>0.57218294267537506</v>
      </c>
      <c r="G241" s="53"/>
      <c r="H241" s="30">
        <v>50880</v>
      </c>
      <c r="I241" s="31">
        <f t="shared" si="6"/>
        <v>0</v>
      </c>
    </row>
    <row r="242" spans="1:9" x14ac:dyDescent="0.2">
      <c r="A242" s="27" t="s">
        <v>22</v>
      </c>
      <c r="B242" s="9" t="s">
        <v>518</v>
      </c>
      <c r="C242" s="6" t="s">
        <v>24</v>
      </c>
      <c r="D242" s="10" t="s">
        <v>519</v>
      </c>
      <c r="E242" s="11" t="s">
        <v>41</v>
      </c>
      <c r="F242" s="28">
        <v>0.50019863698395695</v>
      </c>
      <c r="G242" s="53"/>
      <c r="H242" s="30">
        <v>45240</v>
      </c>
      <c r="I242" s="31">
        <f t="shared" si="6"/>
        <v>0</v>
      </c>
    </row>
    <row r="243" spans="1:9" x14ac:dyDescent="0.2">
      <c r="A243" s="27" t="s">
        <v>22</v>
      </c>
      <c r="B243" s="9" t="s">
        <v>520</v>
      </c>
      <c r="C243" s="6" t="s">
        <v>24</v>
      </c>
      <c r="D243" s="10" t="s">
        <v>521</v>
      </c>
      <c r="E243" s="11" t="s">
        <v>522</v>
      </c>
      <c r="F243" s="28">
        <v>33.937216255885687</v>
      </c>
      <c r="G243" s="53"/>
      <c r="H243" s="30">
        <v>190.79999999999998</v>
      </c>
      <c r="I243" s="31">
        <f t="shared" si="6"/>
        <v>0</v>
      </c>
    </row>
    <row r="244" spans="1:9" x14ac:dyDescent="0.2">
      <c r="A244" s="27" t="s">
        <v>22</v>
      </c>
      <c r="B244" s="9" t="s">
        <v>524</v>
      </c>
      <c r="C244" s="6" t="s">
        <v>24</v>
      </c>
      <c r="D244" s="10" t="s">
        <v>525</v>
      </c>
      <c r="E244" s="11" t="s">
        <v>26</v>
      </c>
      <c r="F244" s="28">
        <v>6.8600428073445503</v>
      </c>
      <c r="G244" s="53"/>
      <c r="H244" s="30">
        <v>9792</v>
      </c>
      <c r="I244" s="31">
        <f t="shared" si="6"/>
        <v>0</v>
      </c>
    </row>
    <row r="245" spans="1:9" x14ac:dyDescent="0.2">
      <c r="A245" s="27" t="s">
        <v>22</v>
      </c>
      <c r="B245" s="9" t="s">
        <v>527</v>
      </c>
      <c r="C245" s="6" t="s">
        <v>24</v>
      </c>
      <c r="D245" s="10" t="s">
        <v>528</v>
      </c>
      <c r="E245" s="11" t="s">
        <v>26</v>
      </c>
      <c r="F245" s="28">
        <v>3.8889982587645648</v>
      </c>
      <c r="G245" s="53"/>
      <c r="H245" s="30">
        <v>14880</v>
      </c>
      <c r="I245" s="31">
        <f t="shared" si="6"/>
        <v>0</v>
      </c>
    </row>
    <row r="246" spans="1:9" x14ac:dyDescent="0.2">
      <c r="A246" s="27" t="s">
        <v>22</v>
      </c>
      <c r="B246" s="9" t="s">
        <v>530</v>
      </c>
      <c r="C246" s="6" t="s">
        <v>24</v>
      </c>
      <c r="D246" s="10" t="s">
        <v>531</v>
      </c>
      <c r="E246" s="11" t="s">
        <v>26</v>
      </c>
      <c r="F246" s="28">
        <v>7.2064288253297502</v>
      </c>
      <c r="G246" s="53"/>
      <c r="H246" s="30">
        <v>15240</v>
      </c>
      <c r="I246" s="31">
        <f t="shared" si="6"/>
        <v>0</v>
      </c>
    </row>
    <row r="247" spans="1:9" x14ac:dyDescent="0.2">
      <c r="A247" s="27" t="s">
        <v>22</v>
      </c>
      <c r="B247" s="9" t="s">
        <v>532</v>
      </c>
      <c r="C247" s="6" t="s">
        <v>24</v>
      </c>
      <c r="D247" s="10" t="s">
        <v>533</v>
      </c>
      <c r="E247" s="11" t="s">
        <v>41</v>
      </c>
      <c r="F247" s="28">
        <v>1.1289846234508745</v>
      </c>
      <c r="G247" s="53"/>
      <c r="H247" s="30">
        <v>40920</v>
      </c>
      <c r="I247" s="31">
        <f t="shared" si="6"/>
        <v>0</v>
      </c>
    </row>
    <row r="248" spans="1:9" x14ac:dyDescent="0.2">
      <c r="A248" s="27" t="s">
        <v>22</v>
      </c>
      <c r="B248" s="9" t="s">
        <v>535</v>
      </c>
      <c r="C248" s="6" t="s">
        <v>24</v>
      </c>
      <c r="D248" s="10" t="s">
        <v>536</v>
      </c>
      <c r="E248" s="11" t="s">
        <v>41</v>
      </c>
      <c r="F248" s="28">
        <v>1.0397733044315953</v>
      </c>
      <c r="G248" s="53"/>
      <c r="H248" s="30">
        <v>42120</v>
      </c>
      <c r="I248" s="31">
        <f t="shared" si="6"/>
        <v>0</v>
      </c>
    </row>
    <row r="249" spans="1:9" ht="25.5" x14ac:dyDescent="0.2">
      <c r="A249" s="27" t="s">
        <v>22</v>
      </c>
      <c r="B249" s="9" t="s">
        <v>537</v>
      </c>
      <c r="C249" s="6" t="s">
        <v>24</v>
      </c>
      <c r="D249" s="10" t="s">
        <v>538</v>
      </c>
      <c r="E249" s="11" t="s">
        <v>26</v>
      </c>
      <c r="F249" s="28">
        <v>0.92287571399254043</v>
      </c>
      <c r="G249" s="53"/>
      <c r="H249" s="30">
        <v>19440</v>
      </c>
      <c r="I249" s="31">
        <f t="shared" si="6"/>
        <v>0</v>
      </c>
    </row>
    <row r="250" spans="1:9" ht="38.25" x14ac:dyDescent="0.2">
      <c r="A250" s="27" t="s">
        <v>22</v>
      </c>
      <c r="B250" s="9" t="s">
        <v>540</v>
      </c>
      <c r="C250" s="6" t="s">
        <v>24</v>
      </c>
      <c r="D250" s="10" t="s">
        <v>541</v>
      </c>
      <c r="E250" s="11" t="s">
        <v>26</v>
      </c>
      <c r="F250" s="28">
        <v>6.8415852930646999</v>
      </c>
      <c r="G250" s="53"/>
      <c r="H250" s="30">
        <v>4884</v>
      </c>
      <c r="I250" s="31">
        <f t="shared" si="6"/>
        <v>0</v>
      </c>
    </row>
    <row r="251" spans="1:9" ht="38.25" x14ac:dyDescent="0.2">
      <c r="A251" s="27" t="s">
        <v>22</v>
      </c>
      <c r="B251" s="9" t="s">
        <v>543</v>
      </c>
      <c r="C251" s="6" t="s">
        <v>24</v>
      </c>
      <c r="D251" s="10" t="s">
        <v>544</v>
      </c>
      <c r="E251" s="11" t="s">
        <v>26</v>
      </c>
      <c r="F251" s="28">
        <v>6.8415852930646999</v>
      </c>
      <c r="G251" s="53"/>
      <c r="H251" s="30">
        <v>5052</v>
      </c>
      <c r="I251" s="31">
        <f t="shared" si="6"/>
        <v>0</v>
      </c>
    </row>
    <row r="252" spans="1:9" ht="25.5" x14ac:dyDescent="0.2">
      <c r="A252" s="27" t="s">
        <v>22</v>
      </c>
      <c r="B252" s="9" t="s">
        <v>545</v>
      </c>
      <c r="C252" s="6" t="s">
        <v>24</v>
      </c>
      <c r="D252" s="10" t="s">
        <v>546</v>
      </c>
      <c r="E252" s="11" t="s">
        <v>26</v>
      </c>
      <c r="F252" s="28">
        <v>2.7809321514975216</v>
      </c>
      <c r="G252" s="53"/>
      <c r="H252" s="30">
        <v>6792</v>
      </c>
      <c r="I252" s="31">
        <f t="shared" si="6"/>
        <v>0</v>
      </c>
    </row>
    <row r="253" spans="1:9" ht="25.5" x14ac:dyDescent="0.2">
      <c r="A253" s="27" t="s">
        <v>22</v>
      </c>
      <c r="B253" s="9" t="s">
        <v>548</v>
      </c>
      <c r="C253" s="6" t="s">
        <v>24</v>
      </c>
      <c r="D253" s="10" t="s">
        <v>549</v>
      </c>
      <c r="E253" s="11" t="s">
        <v>26</v>
      </c>
      <c r="F253" s="28">
        <v>2.8990602428885666</v>
      </c>
      <c r="G253" s="53"/>
      <c r="H253" s="30">
        <v>7140</v>
      </c>
      <c r="I253" s="31">
        <f t="shared" si="6"/>
        <v>0</v>
      </c>
    </row>
    <row r="254" spans="1:9" ht="25.5" x14ac:dyDescent="0.2">
      <c r="A254" s="27" t="s">
        <v>22</v>
      </c>
      <c r="B254" s="9" t="s">
        <v>550</v>
      </c>
      <c r="C254" s="6" t="s">
        <v>24</v>
      </c>
      <c r="D254" s="10" t="s">
        <v>551</v>
      </c>
      <c r="E254" s="11" t="s">
        <v>26</v>
      </c>
      <c r="F254" s="28">
        <v>2.6984885877141882</v>
      </c>
      <c r="G254" s="53"/>
      <c r="H254" s="30">
        <v>9060</v>
      </c>
      <c r="I254" s="31">
        <f t="shared" si="6"/>
        <v>0</v>
      </c>
    </row>
    <row r="255" spans="1:9" x14ac:dyDescent="0.2">
      <c r="A255" s="27" t="s">
        <v>22</v>
      </c>
      <c r="B255" s="9" t="s">
        <v>552</v>
      </c>
      <c r="C255" s="6" t="s">
        <v>24</v>
      </c>
      <c r="D255" s="10" t="s">
        <v>553</v>
      </c>
      <c r="E255" s="11" t="s">
        <v>41</v>
      </c>
      <c r="F255" s="28">
        <v>0.2574823242039187</v>
      </c>
      <c r="G255" s="53"/>
      <c r="H255" s="30">
        <v>41520</v>
      </c>
      <c r="I255" s="31">
        <f t="shared" si="6"/>
        <v>0</v>
      </c>
    </row>
    <row r="256" spans="1:9" ht="25.5" x14ac:dyDescent="0.2">
      <c r="A256" s="27" t="s">
        <v>22</v>
      </c>
      <c r="B256" s="9" t="s">
        <v>554</v>
      </c>
      <c r="C256" s="6" t="s">
        <v>24</v>
      </c>
      <c r="D256" s="10" t="s">
        <v>555</v>
      </c>
      <c r="E256" s="11" t="s">
        <v>41</v>
      </c>
      <c r="F256" s="28">
        <v>0.69923216596834803</v>
      </c>
      <c r="G256" s="53"/>
      <c r="H256" s="30">
        <v>36480</v>
      </c>
      <c r="I256" s="31">
        <f t="shared" si="6"/>
        <v>0</v>
      </c>
    </row>
    <row r="257" spans="1:9" ht="25.5" x14ac:dyDescent="0.2">
      <c r="A257" s="27" t="s">
        <v>22</v>
      </c>
      <c r="B257" s="9" t="s">
        <v>556</v>
      </c>
      <c r="C257" s="6" t="s">
        <v>24</v>
      </c>
      <c r="D257" s="10" t="s">
        <v>557</v>
      </c>
      <c r="E257" s="11" t="s">
        <v>26</v>
      </c>
      <c r="F257" s="28">
        <v>0.75675808547388324</v>
      </c>
      <c r="G257" s="53"/>
      <c r="H257" s="30">
        <v>8424</v>
      </c>
      <c r="I257" s="31">
        <f t="shared" si="6"/>
        <v>0</v>
      </c>
    </row>
    <row r="258" spans="1:9" x14ac:dyDescent="0.2">
      <c r="A258" s="27" t="s">
        <v>22</v>
      </c>
      <c r="B258" s="9" t="s">
        <v>558</v>
      </c>
      <c r="C258" s="6" t="s">
        <v>24</v>
      </c>
      <c r="D258" s="10" t="s">
        <v>559</v>
      </c>
      <c r="E258" s="11" t="s">
        <v>41</v>
      </c>
      <c r="F258" s="28">
        <v>0.23456644731352291</v>
      </c>
      <c r="G258" s="53"/>
      <c r="H258" s="30">
        <v>40320</v>
      </c>
      <c r="I258" s="31">
        <f t="shared" si="6"/>
        <v>0</v>
      </c>
    </row>
    <row r="259" spans="1:9" x14ac:dyDescent="0.2">
      <c r="A259" s="27" t="s">
        <v>22</v>
      </c>
      <c r="B259" s="9" t="s">
        <v>560</v>
      </c>
      <c r="C259" s="6" t="s">
        <v>24</v>
      </c>
      <c r="D259" s="10" t="s">
        <v>561</v>
      </c>
      <c r="E259" s="11" t="s">
        <v>522</v>
      </c>
      <c r="F259" s="28">
        <v>35.376902369714045</v>
      </c>
      <c r="G259" s="53"/>
      <c r="H259" s="30">
        <v>92.399999999999991</v>
      </c>
      <c r="I259" s="31">
        <f t="shared" si="6"/>
        <v>0</v>
      </c>
    </row>
    <row r="260" spans="1:9" x14ac:dyDescent="0.2">
      <c r="A260" s="27" t="s">
        <v>22</v>
      </c>
      <c r="B260" s="9" t="s">
        <v>563</v>
      </c>
      <c r="C260" s="6" t="s">
        <v>24</v>
      </c>
      <c r="D260" s="10" t="s">
        <v>564</v>
      </c>
      <c r="E260" s="11" t="s">
        <v>522</v>
      </c>
      <c r="F260" s="28">
        <v>61.217422361505179</v>
      </c>
      <c r="G260" s="53"/>
      <c r="H260" s="30">
        <v>99.6</v>
      </c>
      <c r="I260" s="31">
        <f t="shared" si="6"/>
        <v>0</v>
      </c>
    </row>
    <row r="261" spans="1:9" ht="25.5" x14ac:dyDescent="0.2">
      <c r="A261" s="27" t="s">
        <v>22</v>
      </c>
      <c r="B261" s="9" t="s">
        <v>565</v>
      </c>
      <c r="C261" s="6" t="s">
        <v>24</v>
      </c>
      <c r="D261" s="10" t="s">
        <v>566</v>
      </c>
      <c r="E261" s="11" t="s">
        <v>522</v>
      </c>
      <c r="F261" s="28">
        <v>177.14653573156679</v>
      </c>
      <c r="G261" s="53"/>
      <c r="H261" s="30">
        <v>103.2</v>
      </c>
      <c r="I261" s="31">
        <f t="shared" si="6"/>
        <v>0</v>
      </c>
    </row>
    <row r="262" spans="1:9" ht="12.75" customHeight="1" x14ac:dyDescent="0.2">
      <c r="A262" s="36" t="s">
        <v>20</v>
      </c>
      <c r="B262" s="35" t="s">
        <v>14</v>
      </c>
      <c r="C262" s="36"/>
      <c r="D262" s="37" t="s">
        <v>567</v>
      </c>
      <c r="E262" s="36"/>
      <c r="F262" s="43"/>
      <c r="G262" s="54"/>
      <c r="H262" s="39"/>
      <c r="I262" s="26">
        <f>SUM(I263:I297)</f>
        <v>0</v>
      </c>
    </row>
    <row r="263" spans="1:9" ht="25.5" x14ac:dyDescent="0.2">
      <c r="A263" s="27" t="s">
        <v>22</v>
      </c>
      <c r="B263" s="9" t="s">
        <v>568</v>
      </c>
      <c r="C263" s="6" t="s">
        <v>24</v>
      </c>
      <c r="D263" s="10" t="s">
        <v>569</v>
      </c>
      <c r="E263" s="11" t="s">
        <v>26</v>
      </c>
      <c r="F263" s="28">
        <v>0.93826578925409165</v>
      </c>
      <c r="G263" s="53"/>
      <c r="H263" s="30">
        <v>14280</v>
      </c>
      <c r="I263" s="31">
        <f t="shared" ref="I263:I297" si="7">F263*G263</f>
        <v>0</v>
      </c>
    </row>
    <row r="264" spans="1:9" ht="25.5" x14ac:dyDescent="0.2">
      <c r="A264" s="27" t="s">
        <v>22</v>
      </c>
      <c r="B264" s="9" t="s">
        <v>570</v>
      </c>
      <c r="C264" s="6" t="s">
        <v>24</v>
      </c>
      <c r="D264" s="10" t="s">
        <v>571</v>
      </c>
      <c r="E264" s="11" t="s">
        <v>41</v>
      </c>
      <c r="F264" s="28">
        <v>0.12705682562815826</v>
      </c>
      <c r="G264" s="53"/>
      <c r="H264" s="30">
        <v>44760</v>
      </c>
      <c r="I264" s="31">
        <f t="shared" si="7"/>
        <v>0</v>
      </c>
    </row>
    <row r="265" spans="1:9" x14ac:dyDescent="0.2">
      <c r="A265" s="27" t="s">
        <v>22</v>
      </c>
      <c r="B265" s="9" t="s">
        <v>573</v>
      </c>
      <c r="C265" s="6" t="s">
        <v>24</v>
      </c>
      <c r="D265" s="10" t="s">
        <v>574</v>
      </c>
      <c r="E265" s="11" t="s">
        <v>41</v>
      </c>
      <c r="F265" s="28">
        <v>0.20610890945833402</v>
      </c>
      <c r="G265" s="53"/>
      <c r="H265" s="30">
        <v>38760</v>
      </c>
      <c r="I265" s="31">
        <f t="shared" si="7"/>
        <v>0</v>
      </c>
    </row>
    <row r="266" spans="1:9" x14ac:dyDescent="0.2">
      <c r="A266" s="27" t="s">
        <v>22</v>
      </c>
      <c r="B266" s="9" t="s">
        <v>575</v>
      </c>
      <c r="C266" s="6" t="s">
        <v>24</v>
      </c>
      <c r="D266" s="10" t="s">
        <v>576</v>
      </c>
      <c r="E266" s="11" t="s">
        <v>26</v>
      </c>
      <c r="F266" s="28">
        <v>0.38145529511691673</v>
      </c>
      <c r="G266" s="53"/>
      <c r="H266" s="30">
        <v>15960</v>
      </c>
      <c r="I266" s="31">
        <f t="shared" si="7"/>
        <v>0</v>
      </c>
    </row>
    <row r="267" spans="1:9" x14ac:dyDescent="0.2">
      <c r="A267" s="27" t="s">
        <v>22</v>
      </c>
      <c r="B267" s="9" t="s">
        <v>578</v>
      </c>
      <c r="C267" s="6" t="s">
        <v>24</v>
      </c>
      <c r="D267" s="10" t="s">
        <v>579</v>
      </c>
      <c r="E267" s="11" t="s">
        <v>26</v>
      </c>
      <c r="F267" s="28">
        <v>1.7534638565858267</v>
      </c>
      <c r="G267" s="53"/>
      <c r="H267" s="30">
        <v>3816</v>
      </c>
      <c r="I267" s="31">
        <f t="shared" si="7"/>
        <v>0</v>
      </c>
    </row>
    <row r="268" spans="1:9" ht="25.5" x14ac:dyDescent="0.2">
      <c r="A268" s="27" t="s">
        <v>22</v>
      </c>
      <c r="B268" s="9" t="s">
        <v>580</v>
      </c>
      <c r="C268" s="6" t="s">
        <v>24</v>
      </c>
      <c r="D268" s="10" t="s">
        <v>581</v>
      </c>
      <c r="E268" s="11" t="s">
        <v>26</v>
      </c>
      <c r="F268" s="28">
        <v>67.340117582923881</v>
      </c>
      <c r="G268" s="53"/>
      <c r="H268" s="30">
        <v>3816</v>
      </c>
      <c r="I268" s="31">
        <f t="shared" si="7"/>
        <v>0</v>
      </c>
    </row>
    <row r="269" spans="1:9" ht="25.5" x14ac:dyDescent="0.2">
      <c r="A269" s="27" t="s">
        <v>22</v>
      </c>
      <c r="B269" s="9" t="s">
        <v>582</v>
      </c>
      <c r="C269" s="6" t="s">
        <v>24</v>
      </c>
      <c r="D269" s="10" t="s">
        <v>583</v>
      </c>
      <c r="E269" s="11" t="s">
        <v>26</v>
      </c>
      <c r="F269" s="28">
        <v>8.6750317115298792</v>
      </c>
      <c r="G269" s="53"/>
      <c r="H269" s="30">
        <v>4164</v>
      </c>
      <c r="I269" s="31">
        <f t="shared" si="7"/>
        <v>0</v>
      </c>
    </row>
    <row r="270" spans="1:9" ht="25.5" x14ac:dyDescent="0.2">
      <c r="A270" s="27" t="s">
        <v>22</v>
      </c>
      <c r="B270" s="9" t="s">
        <v>584</v>
      </c>
      <c r="C270" s="6" t="s">
        <v>24</v>
      </c>
      <c r="D270" s="10" t="s">
        <v>585</v>
      </c>
      <c r="E270" s="11" t="s">
        <v>26</v>
      </c>
      <c r="F270" s="28">
        <v>26.148145229788643</v>
      </c>
      <c r="G270" s="53"/>
      <c r="H270" s="30">
        <v>4440</v>
      </c>
      <c r="I270" s="31">
        <f t="shared" si="7"/>
        <v>0</v>
      </c>
    </row>
    <row r="271" spans="1:9" x14ac:dyDescent="0.2">
      <c r="A271" s="27" t="s">
        <v>22</v>
      </c>
      <c r="B271" s="9" t="s">
        <v>586</v>
      </c>
      <c r="C271" s="6" t="s">
        <v>24</v>
      </c>
      <c r="D271" s="10" t="s">
        <v>587</v>
      </c>
      <c r="E271" s="11" t="s">
        <v>26</v>
      </c>
      <c r="F271" s="28">
        <v>3.568452760771156</v>
      </c>
      <c r="G271" s="53"/>
      <c r="H271" s="30">
        <v>4992</v>
      </c>
      <c r="I271" s="31">
        <f t="shared" si="7"/>
        <v>0</v>
      </c>
    </row>
    <row r="272" spans="1:9" x14ac:dyDescent="0.2">
      <c r="A272" s="27" t="s">
        <v>22</v>
      </c>
      <c r="B272" s="9" t="s">
        <v>588</v>
      </c>
      <c r="C272" s="6" t="s">
        <v>24</v>
      </c>
      <c r="D272" s="10" t="s">
        <v>589</v>
      </c>
      <c r="E272" s="11" t="s">
        <v>26</v>
      </c>
      <c r="F272" s="28">
        <v>5.0450539031592205</v>
      </c>
      <c r="G272" s="53"/>
      <c r="H272" s="30">
        <v>6288</v>
      </c>
      <c r="I272" s="31">
        <f t="shared" si="7"/>
        <v>0</v>
      </c>
    </row>
    <row r="273" spans="1:9" ht="25.5" x14ac:dyDescent="0.2">
      <c r="A273" s="27" t="s">
        <v>22</v>
      </c>
      <c r="B273" s="9" t="s">
        <v>591</v>
      </c>
      <c r="C273" s="6" t="s">
        <v>24</v>
      </c>
      <c r="D273" s="10" t="s">
        <v>592</v>
      </c>
      <c r="E273" s="11" t="s">
        <v>26</v>
      </c>
      <c r="F273" s="28">
        <v>7.3830057119403234</v>
      </c>
      <c r="G273" s="53"/>
      <c r="H273" s="30">
        <v>1248</v>
      </c>
      <c r="I273" s="31">
        <f t="shared" si="7"/>
        <v>0</v>
      </c>
    </row>
    <row r="274" spans="1:9" ht="25.5" x14ac:dyDescent="0.2">
      <c r="A274" s="27" t="s">
        <v>22</v>
      </c>
      <c r="B274" s="9" t="s">
        <v>591</v>
      </c>
      <c r="C274" s="6" t="s">
        <v>89</v>
      </c>
      <c r="D274" s="10" t="s">
        <v>592</v>
      </c>
      <c r="E274" s="11" t="s">
        <v>26</v>
      </c>
      <c r="F274" s="28">
        <v>7.3790694884045749</v>
      </c>
      <c r="G274" s="53"/>
      <c r="H274" s="30">
        <v>1248</v>
      </c>
      <c r="I274" s="31">
        <f t="shared" si="7"/>
        <v>0</v>
      </c>
    </row>
    <row r="275" spans="1:9" ht="38.25" customHeight="1" x14ac:dyDescent="0.2">
      <c r="A275" s="13" t="s">
        <v>27</v>
      </c>
      <c r="D275" s="14" t="s">
        <v>594</v>
      </c>
      <c r="F275" s="28">
        <v>0</v>
      </c>
      <c r="G275" s="53"/>
      <c r="H275" s="30">
        <v>0</v>
      </c>
      <c r="I275" s="31">
        <f t="shared" si="7"/>
        <v>0</v>
      </c>
    </row>
    <row r="276" spans="1:9" ht="25.5" x14ac:dyDescent="0.2">
      <c r="A276" s="27" t="s">
        <v>22</v>
      </c>
      <c r="B276" s="9" t="s">
        <v>596</v>
      </c>
      <c r="C276" s="6" t="s">
        <v>24</v>
      </c>
      <c r="D276" s="10" t="s">
        <v>597</v>
      </c>
      <c r="E276" s="11" t="s">
        <v>26</v>
      </c>
      <c r="F276" s="28">
        <v>9.6269979418258362</v>
      </c>
      <c r="G276" s="53"/>
      <c r="H276" s="30">
        <v>1147.2</v>
      </c>
      <c r="I276" s="31">
        <f t="shared" si="7"/>
        <v>0</v>
      </c>
    </row>
    <row r="277" spans="1:9" ht="25.5" x14ac:dyDescent="0.2">
      <c r="A277" s="27" t="s">
        <v>22</v>
      </c>
      <c r="B277" s="9" t="s">
        <v>598</v>
      </c>
      <c r="C277" s="6" t="s">
        <v>24</v>
      </c>
      <c r="D277" s="10" t="s">
        <v>599</v>
      </c>
      <c r="E277" s="11" t="s">
        <v>26</v>
      </c>
      <c r="F277" s="28">
        <v>6.8292802835447988E-2</v>
      </c>
      <c r="G277" s="53"/>
      <c r="H277" s="30">
        <v>127320</v>
      </c>
      <c r="I277" s="31">
        <f t="shared" si="7"/>
        <v>0</v>
      </c>
    </row>
    <row r="278" spans="1:9" x14ac:dyDescent="0.2">
      <c r="A278" s="27" t="s">
        <v>22</v>
      </c>
      <c r="B278" s="9" t="s">
        <v>601</v>
      </c>
      <c r="C278" s="6" t="s">
        <v>24</v>
      </c>
      <c r="D278" s="10" t="s">
        <v>602</v>
      </c>
      <c r="E278" s="11" t="s">
        <v>26</v>
      </c>
      <c r="F278" s="28">
        <v>2.171834180262445</v>
      </c>
      <c r="G278" s="53"/>
      <c r="H278" s="30">
        <v>3780</v>
      </c>
      <c r="I278" s="31">
        <f t="shared" si="7"/>
        <v>0</v>
      </c>
    </row>
    <row r="279" spans="1:9" x14ac:dyDescent="0.2">
      <c r="A279" s="27" t="s">
        <v>22</v>
      </c>
      <c r="B279" s="9" t="s">
        <v>603</v>
      </c>
      <c r="C279" s="6" t="s">
        <v>24</v>
      </c>
      <c r="D279" s="10" t="s">
        <v>604</v>
      </c>
      <c r="E279" s="11" t="s">
        <v>26</v>
      </c>
      <c r="F279" s="28">
        <v>3.4989495057600504</v>
      </c>
      <c r="G279" s="53"/>
      <c r="H279" s="30">
        <v>1272</v>
      </c>
      <c r="I279" s="31">
        <f t="shared" si="7"/>
        <v>0</v>
      </c>
    </row>
    <row r="280" spans="1:9" x14ac:dyDescent="0.2">
      <c r="A280" s="27" t="s">
        <v>22</v>
      </c>
      <c r="B280" s="9" t="s">
        <v>605</v>
      </c>
      <c r="C280" s="6" t="s">
        <v>24</v>
      </c>
      <c r="D280" s="10" t="s">
        <v>606</v>
      </c>
      <c r="E280" s="11" t="s">
        <v>26</v>
      </c>
      <c r="F280" s="28">
        <v>6.0107652124090247</v>
      </c>
      <c r="G280" s="53"/>
      <c r="H280" s="30">
        <v>1524</v>
      </c>
      <c r="I280" s="31">
        <f t="shared" si="7"/>
        <v>0</v>
      </c>
    </row>
    <row r="281" spans="1:9" x14ac:dyDescent="0.2">
      <c r="A281" s="27" t="s">
        <v>22</v>
      </c>
      <c r="B281" s="9" t="s">
        <v>608</v>
      </c>
      <c r="C281" s="6" t="s">
        <v>24</v>
      </c>
      <c r="D281" s="10" t="s">
        <v>609</v>
      </c>
      <c r="E281" s="11" t="s">
        <v>26</v>
      </c>
      <c r="F281" s="28">
        <v>3.7530279035696643</v>
      </c>
      <c r="G281" s="53"/>
      <c r="H281" s="30">
        <v>2352</v>
      </c>
      <c r="I281" s="31">
        <f t="shared" si="7"/>
        <v>0</v>
      </c>
    </row>
    <row r="282" spans="1:9" x14ac:dyDescent="0.2">
      <c r="A282" s="27" t="s">
        <v>22</v>
      </c>
      <c r="B282" s="9" t="s">
        <v>611</v>
      </c>
      <c r="C282" s="6" t="s">
        <v>24</v>
      </c>
      <c r="D282" s="10" t="s">
        <v>612</v>
      </c>
      <c r="E282" s="11" t="s">
        <v>26</v>
      </c>
      <c r="F282" s="28">
        <v>0.82135938545336096</v>
      </c>
      <c r="G282" s="53"/>
      <c r="H282" s="30">
        <v>1069.2</v>
      </c>
      <c r="I282" s="31">
        <f t="shared" si="7"/>
        <v>0</v>
      </c>
    </row>
    <row r="283" spans="1:9" x14ac:dyDescent="0.2">
      <c r="A283" s="27" t="s">
        <v>22</v>
      </c>
      <c r="B283" s="9" t="s">
        <v>613</v>
      </c>
      <c r="C283" s="6" t="s">
        <v>24</v>
      </c>
      <c r="D283" s="10" t="s">
        <v>614</v>
      </c>
      <c r="E283" s="11" t="s">
        <v>26</v>
      </c>
      <c r="F283" s="28">
        <v>54.634435020108043</v>
      </c>
      <c r="G283" s="53"/>
      <c r="H283" s="30">
        <v>7296</v>
      </c>
      <c r="I283" s="31">
        <f t="shared" si="7"/>
        <v>0</v>
      </c>
    </row>
    <row r="284" spans="1:9" ht="12.75" customHeight="1" x14ac:dyDescent="0.2">
      <c r="A284" s="13" t="s">
        <v>27</v>
      </c>
      <c r="D284" s="14" t="s">
        <v>615</v>
      </c>
      <c r="F284" s="28">
        <v>0</v>
      </c>
      <c r="G284" s="53"/>
      <c r="H284" s="30">
        <v>0</v>
      </c>
      <c r="I284" s="31">
        <f t="shared" si="7"/>
        <v>0</v>
      </c>
    </row>
    <row r="285" spans="1:9" x14ac:dyDescent="0.2">
      <c r="A285" s="27" t="s">
        <v>22</v>
      </c>
      <c r="B285" s="9" t="s">
        <v>617</v>
      </c>
      <c r="C285" s="6" t="s">
        <v>24</v>
      </c>
      <c r="D285" s="10" t="s">
        <v>618</v>
      </c>
      <c r="E285" s="11" t="s">
        <v>26</v>
      </c>
      <c r="F285" s="28">
        <v>6.4212564952076905</v>
      </c>
      <c r="G285" s="53"/>
      <c r="H285" s="30">
        <v>4560</v>
      </c>
      <c r="I285" s="31">
        <f t="shared" si="7"/>
        <v>0</v>
      </c>
    </row>
    <row r="286" spans="1:9" x14ac:dyDescent="0.2">
      <c r="A286" s="27" t="s">
        <v>22</v>
      </c>
      <c r="B286" s="9" t="s">
        <v>620</v>
      </c>
      <c r="C286" s="6" t="s">
        <v>24</v>
      </c>
      <c r="D286" s="10" t="s">
        <v>621</v>
      </c>
      <c r="E286" s="11" t="s">
        <v>129</v>
      </c>
      <c r="F286" s="28">
        <v>4.5740457226136968</v>
      </c>
      <c r="G286" s="53"/>
      <c r="H286" s="30">
        <v>4008</v>
      </c>
      <c r="I286" s="31">
        <f t="shared" si="7"/>
        <v>0</v>
      </c>
    </row>
    <row r="287" spans="1:9" x14ac:dyDescent="0.2">
      <c r="A287" s="27" t="s">
        <v>22</v>
      </c>
      <c r="B287" s="9" t="s">
        <v>623</v>
      </c>
      <c r="C287" s="6" t="s">
        <v>24</v>
      </c>
      <c r="D287" s="10" t="s">
        <v>624</v>
      </c>
      <c r="E287" s="11" t="s">
        <v>129</v>
      </c>
      <c r="F287" s="28">
        <v>29.105786670819636</v>
      </c>
      <c r="G287" s="53"/>
      <c r="H287" s="30">
        <v>1056</v>
      </c>
      <c r="I287" s="31">
        <f t="shared" si="7"/>
        <v>0</v>
      </c>
    </row>
    <row r="288" spans="1:9" ht="12.75" customHeight="1" x14ac:dyDescent="0.2">
      <c r="A288" s="13" t="s">
        <v>27</v>
      </c>
      <c r="D288" s="14" t="s">
        <v>625</v>
      </c>
      <c r="F288" s="28">
        <v>0</v>
      </c>
      <c r="G288" s="53"/>
      <c r="H288" s="30">
        <v>0</v>
      </c>
      <c r="I288" s="31">
        <f t="shared" si="7"/>
        <v>0</v>
      </c>
    </row>
    <row r="289" spans="1:9" x14ac:dyDescent="0.2">
      <c r="A289" s="27" t="s">
        <v>22</v>
      </c>
      <c r="B289" s="9" t="s">
        <v>627</v>
      </c>
      <c r="C289" s="6" t="s">
        <v>24</v>
      </c>
      <c r="D289" s="10" t="s">
        <v>628</v>
      </c>
      <c r="E289" s="11" t="s">
        <v>129</v>
      </c>
      <c r="F289" s="28">
        <v>44.567624989569353</v>
      </c>
      <c r="G289" s="53"/>
      <c r="H289" s="30">
        <v>352.8</v>
      </c>
      <c r="I289" s="31">
        <f t="shared" si="7"/>
        <v>0</v>
      </c>
    </row>
    <row r="290" spans="1:9" ht="12.75" customHeight="1" x14ac:dyDescent="0.2">
      <c r="A290" s="13" t="s">
        <v>27</v>
      </c>
      <c r="D290" s="14" t="s">
        <v>625</v>
      </c>
      <c r="F290" s="28">
        <v>0</v>
      </c>
      <c r="G290" s="53"/>
      <c r="H290" s="30">
        <v>0</v>
      </c>
      <c r="I290" s="31">
        <f t="shared" si="7"/>
        <v>0</v>
      </c>
    </row>
    <row r="291" spans="1:9" x14ac:dyDescent="0.2">
      <c r="A291" s="27" t="s">
        <v>22</v>
      </c>
      <c r="B291" s="9" t="s">
        <v>629</v>
      </c>
      <c r="C291" s="6" t="s">
        <v>24</v>
      </c>
      <c r="D291" s="10" t="s">
        <v>630</v>
      </c>
      <c r="E291" s="11" t="s">
        <v>129</v>
      </c>
      <c r="F291" s="28">
        <v>15.381261899875673</v>
      </c>
      <c r="G291" s="53"/>
      <c r="H291" s="30">
        <v>834</v>
      </c>
      <c r="I291" s="31">
        <f t="shared" si="7"/>
        <v>0</v>
      </c>
    </row>
    <row r="292" spans="1:9" ht="12.75" customHeight="1" x14ac:dyDescent="0.2">
      <c r="A292" s="2" t="s">
        <v>20</v>
      </c>
      <c r="D292" s="14" t="s">
        <v>631</v>
      </c>
      <c r="F292" s="28">
        <v>0</v>
      </c>
      <c r="G292" s="56"/>
      <c r="H292" s="44">
        <v>0</v>
      </c>
      <c r="I292" s="31">
        <f t="shared" si="7"/>
        <v>0</v>
      </c>
    </row>
    <row r="293" spans="1:9" x14ac:dyDescent="0.2">
      <c r="A293" s="27" t="s">
        <v>22</v>
      </c>
      <c r="B293" s="9" t="s">
        <v>633</v>
      </c>
      <c r="C293" s="6" t="s">
        <v>24</v>
      </c>
      <c r="D293" s="10" t="s">
        <v>634</v>
      </c>
      <c r="E293" s="11" t="s">
        <v>129</v>
      </c>
      <c r="F293" s="28">
        <v>6.1525047599502694</v>
      </c>
      <c r="G293" s="53"/>
      <c r="H293" s="30">
        <v>938.4</v>
      </c>
      <c r="I293" s="31">
        <f t="shared" si="7"/>
        <v>0</v>
      </c>
    </row>
    <row r="294" spans="1:9" ht="12.75" customHeight="1" x14ac:dyDescent="0.2">
      <c r="A294" s="27" t="s">
        <v>22</v>
      </c>
      <c r="D294" s="14" t="s">
        <v>635</v>
      </c>
      <c r="F294" s="28">
        <v>0</v>
      </c>
      <c r="G294" s="53"/>
      <c r="H294" s="30">
        <v>0</v>
      </c>
      <c r="I294" s="31">
        <f t="shared" si="7"/>
        <v>0</v>
      </c>
    </row>
    <row r="295" spans="1:9" x14ac:dyDescent="0.2">
      <c r="A295" s="13" t="s">
        <v>27</v>
      </c>
      <c r="B295" s="9" t="s">
        <v>637</v>
      </c>
      <c r="C295" s="6" t="s">
        <v>24</v>
      </c>
      <c r="D295" s="10" t="s">
        <v>638</v>
      </c>
      <c r="E295" s="11" t="s">
        <v>129</v>
      </c>
      <c r="F295" s="28">
        <v>6.1525047599502694</v>
      </c>
      <c r="G295" s="53"/>
      <c r="H295" s="30">
        <v>418.8</v>
      </c>
      <c r="I295" s="31">
        <f t="shared" si="7"/>
        <v>0</v>
      </c>
    </row>
    <row r="296" spans="1:9" ht="12.75" customHeight="1" x14ac:dyDescent="0.2">
      <c r="A296" s="27" t="s">
        <v>22</v>
      </c>
      <c r="D296" s="14" t="s">
        <v>639</v>
      </c>
      <c r="F296" s="28">
        <v>0</v>
      </c>
      <c r="G296" s="53"/>
      <c r="H296" s="30">
        <v>0</v>
      </c>
      <c r="I296" s="31">
        <f t="shared" si="7"/>
        <v>0</v>
      </c>
    </row>
    <row r="297" spans="1:9" ht="25.5" x14ac:dyDescent="0.2">
      <c r="A297" s="27" t="s">
        <v>22</v>
      </c>
      <c r="B297" s="9" t="s">
        <v>641</v>
      </c>
      <c r="C297" s="6" t="s">
        <v>24</v>
      </c>
      <c r="D297" s="10" t="s">
        <v>642</v>
      </c>
      <c r="E297" s="11" t="s">
        <v>26</v>
      </c>
      <c r="F297" s="28">
        <v>2.081777219907516</v>
      </c>
      <c r="G297" s="53"/>
      <c r="H297" s="30">
        <v>8256</v>
      </c>
      <c r="I297" s="31">
        <f t="shared" si="7"/>
        <v>0</v>
      </c>
    </row>
    <row r="298" spans="1:9" ht="12.75" customHeight="1" x14ac:dyDescent="0.2">
      <c r="A298" s="45" t="s">
        <v>22</v>
      </c>
      <c r="B298" s="35" t="s">
        <v>16</v>
      </c>
      <c r="C298" s="36"/>
      <c r="D298" s="37" t="s">
        <v>644</v>
      </c>
      <c r="E298" s="36"/>
      <c r="F298" s="46">
        <v>0</v>
      </c>
      <c r="G298" s="57"/>
      <c r="H298" s="47">
        <v>0</v>
      </c>
      <c r="I298" s="26">
        <f>SUM(I299:I471)</f>
        <v>0</v>
      </c>
    </row>
    <row r="299" spans="1:9" x14ac:dyDescent="0.2">
      <c r="A299" s="13" t="s">
        <v>27</v>
      </c>
      <c r="B299" s="9" t="s">
        <v>645</v>
      </c>
      <c r="C299" s="6" t="s">
        <v>24</v>
      </c>
      <c r="D299" s="10" t="s">
        <v>646</v>
      </c>
      <c r="E299" s="11" t="s">
        <v>26</v>
      </c>
      <c r="F299" s="28">
        <v>31.373262328183692</v>
      </c>
      <c r="G299" s="53"/>
      <c r="H299" s="30">
        <v>2796</v>
      </c>
      <c r="I299" s="31">
        <f t="shared" ref="I299:I365" si="8">F299*G299</f>
        <v>0</v>
      </c>
    </row>
    <row r="300" spans="1:9" x14ac:dyDescent="0.2">
      <c r="A300" s="27" t="s">
        <v>22</v>
      </c>
      <c r="B300" s="9" t="s">
        <v>645</v>
      </c>
      <c r="C300" s="6" t="s">
        <v>10</v>
      </c>
      <c r="D300" s="10" t="s">
        <v>646</v>
      </c>
      <c r="E300" s="11" t="s">
        <v>26</v>
      </c>
      <c r="F300" s="28">
        <v>73.830057119403236</v>
      </c>
      <c r="G300" s="53"/>
      <c r="H300" s="30">
        <v>2796</v>
      </c>
      <c r="I300" s="31">
        <f t="shared" si="8"/>
        <v>0</v>
      </c>
    </row>
    <row r="301" spans="1:9" ht="12.75" customHeight="1" x14ac:dyDescent="0.2">
      <c r="A301" s="27" t="s">
        <v>22</v>
      </c>
      <c r="D301" s="14" t="s">
        <v>648</v>
      </c>
      <c r="F301" s="28">
        <v>0</v>
      </c>
      <c r="G301" s="53"/>
      <c r="H301" s="30">
        <v>0</v>
      </c>
      <c r="I301" s="31">
        <f t="shared" si="8"/>
        <v>0</v>
      </c>
    </row>
    <row r="302" spans="1:9" x14ac:dyDescent="0.2">
      <c r="A302" s="13" t="s">
        <v>27</v>
      </c>
      <c r="B302" s="9" t="s">
        <v>650</v>
      </c>
      <c r="C302" s="6" t="s">
        <v>24</v>
      </c>
      <c r="D302" s="10" t="s">
        <v>651</v>
      </c>
      <c r="E302" s="11" t="s">
        <v>26</v>
      </c>
      <c r="F302" s="28">
        <v>185.49801851250061</v>
      </c>
      <c r="G302" s="53"/>
      <c r="H302" s="30">
        <v>2796</v>
      </c>
      <c r="I302" s="31">
        <f t="shared" si="8"/>
        <v>0</v>
      </c>
    </row>
    <row r="303" spans="1:9" x14ac:dyDescent="0.2">
      <c r="A303" s="27" t="s">
        <v>22</v>
      </c>
      <c r="B303" s="9" t="s">
        <v>652</v>
      </c>
      <c r="C303" s="6" t="s">
        <v>24</v>
      </c>
      <c r="D303" s="10" t="s">
        <v>653</v>
      </c>
      <c r="E303" s="11" t="s">
        <v>129</v>
      </c>
      <c r="F303" s="28">
        <v>17.534638565858266</v>
      </c>
      <c r="G303" s="53"/>
      <c r="H303" s="30">
        <v>416.4</v>
      </c>
      <c r="I303" s="31">
        <f t="shared" si="8"/>
        <v>0</v>
      </c>
    </row>
    <row r="304" spans="1:9" x14ac:dyDescent="0.2">
      <c r="A304" s="13" t="s">
        <v>27</v>
      </c>
      <c r="B304" s="9" t="s">
        <v>652</v>
      </c>
      <c r="C304" s="6" t="s">
        <v>10</v>
      </c>
      <c r="D304" s="10" t="s">
        <v>653</v>
      </c>
      <c r="E304" s="11" t="s">
        <v>129</v>
      </c>
      <c r="F304" s="28">
        <v>36.915028559701618</v>
      </c>
      <c r="G304" s="53"/>
      <c r="H304" s="30">
        <v>416.4</v>
      </c>
      <c r="I304" s="31">
        <f t="shared" si="8"/>
        <v>0</v>
      </c>
    </row>
    <row r="305" spans="1:9" ht="12.75" customHeight="1" x14ac:dyDescent="0.2">
      <c r="A305" s="27" t="s">
        <v>22</v>
      </c>
      <c r="D305" s="14" t="s">
        <v>648</v>
      </c>
      <c r="F305" s="28">
        <v>0</v>
      </c>
      <c r="G305" s="53"/>
      <c r="H305" s="30">
        <v>0</v>
      </c>
      <c r="I305" s="31">
        <f t="shared" si="8"/>
        <v>0</v>
      </c>
    </row>
    <row r="306" spans="1:9" x14ac:dyDescent="0.2">
      <c r="A306" s="13" t="s">
        <v>27</v>
      </c>
      <c r="B306" s="9" t="s">
        <v>654</v>
      </c>
      <c r="C306" s="6" t="s">
        <v>24</v>
      </c>
      <c r="D306" s="10" t="s">
        <v>655</v>
      </c>
      <c r="E306" s="11" t="s">
        <v>129</v>
      </c>
      <c r="F306" s="28">
        <v>3.3223525703731456</v>
      </c>
      <c r="G306" s="53"/>
      <c r="H306" s="30">
        <v>416.4</v>
      </c>
      <c r="I306" s="31">
        <f t="shared" si="8"/>
        <v>0</v>
      </c>
    </row>
    <row r="307" spans="1:9" x14ac:dyDescent="0.2">
      <c r="A307" s="27" t="s">
        <v>22</v>
      </c>
      <c r="B307" s="9" t="s">
        <v>656</v>
      </c>
      <c r="C307" s="6" t="s">
        <v>24</v>
      </c>
      <c r="D307" s="10" t="s">
        <v>657</v>
      </c>
      <c r="E307" s="11" t="s">
        <v>26</v>
      </c>
      <c r="F307" s="28">
        <v>37.714854178495152</v>
      </c>
      <c r="G307" s="53"/>
      <c r="H307" s="30">
        <v>1082.3999999999999</v>
      </c>
      <c r="I307" s="31">
        <f t="shared" si="8"/>
        <v>0</v>
      </c>
    </row>
    <row r="308" spans="1:9" ht="12.75" customHeight="1" x14ac:dyDescent="0.2">
      <c r="A308" s="13" t="s">
        <v>27</v>
      </c>
      <c r="D308" s="14" t="s">
        <v>658</v>
      </c>
      <c r="F308" s="28">
        <v>0</v>
      </c>
      <c r="G308" s="53"/>
      <c r="H308" s="30">
        <v>0</v>
      </c>
      <c r="I308" s="31">
        <f t="shared" si="8"/>
        <v>0</v>
      </c>
    </row>
    <row r="309" spans="1:9" x14ac:dyDescent="0.2">
      <c r="A309" s="27" t="s">
        <v>22</v>
      </c>
      <c r="B309" s="9" t="s">
        <v>656</v>
      </c>
      <c r="C309" s="6" t="s">
        <v>10</v>
      </c>
      <c r="D309" s="10" t="s">
        <v>657</v>
      </c>
      <c r="E309" s="11" t="s">
        <v>26</v>
      </c>
      <c r="F309" s="28">
        <v>154.58168209375052</v>
      </c>
      <c r="G309" s="53"/>
      <c r="H309" s="30">
        <v>1082.3999999999999</v>
      </c>
      <c r="I309" s="31">
        <f t="shared" si="8"/>
        <v>0</v>
      </c>
    </row>
    <row r="310" spans="1:9" ht="12.75" customHeight="1" x14ac:dyDescent="0.2">
      <c r="A310" s="13" t="s">
        <v>27</v>
      </c>
      <c r="D310" s="14" t="s">
        <v>660</v>
      </c>
      <c r="F310" s="28">
        <v>0</v>
      </c>
      <c r="G310" s="53"/>
      <c r="H310" s="30">
        <v>0</v>
      </c>
      <c r="I310" s="31">
        <f t="shared" si="8"/>
        <v>0</v>
      </c>
    </row>
    <row r="311" spans="1:9" x14ac:dyDescent="0.2">
      <c r="A311" s="27" t="s">
        <v>22</v>
      </c>
      <c r="B311" s="9" t="s">
        <v>656</v>
      </c>
      <c r="C311" s="6" t="s">
        <v>7</v>
      </c>
      <c r="D311" s="10" t="s">
        <v>657</v>
      </c>
      <c r="E311" s="11" t="s">
        <v>26</v>
      </c>
      <c r="F311" s="28">
        <v>63.528412814079125</v>
      </c>
      <c r="G311" s="53"/>
      <c r="H311" s="30">
        <v>1082.3999999999999</v>
      </c>
      <c r="I311" s="31">
        <f t="shared" si="8"/>
        <v>0</v>
      </c>
    </row>
    <row r="312" spans="1:9" ht="12.75" customHeight="1" x14ac:dyDescent="0.2">
      <c r="A312" s="13" t="s">
        <v>27</v>
      </c>
      <c r="D312" s="14" t="s">
        <v>661</v>
      </c>
      <c r="F312" s="28">
        <v>0</v>
      </c>
      <c r="G312" s="53"/>
      <c r="H312" s="30">
        <v>0</v>
      </c>
      <c r="I312" s="31">
        <f t="shared" si="8"/>
        <v>0</v>
      </c>
    </row>
    <row r="313" spans="1:9" x14ac:dyDescent="0.2">
      <c r="A313" s="27" t="s">
        <v>22</v>
      </c>
      <c r="B313" s="9" t="s">
        <v>656</v>
      </c>
      <c r="C313" s="6" t="s">
        <v>6</v>
      </c>
      <c r="D313" s="10" t="s">
        <v>657</v>
      </c>
      <c r="E313" s="11" t="s">
        <v>26</v>
      </c>
      <c r="F313" s="28">
        <v>415.6712918435054</v>
      </c>
      <c r="G313" s="53"/>
      <c r="H313" s="30">
        <v>1082.3999999999999</v>
      </c>
      <c r="I313" s="31">
        <f t="shared" si="8"/>
        <v>0</v>
      </c>
    </row>
    <row r="314" spans="1:9" ht="12.75" customHeight="1" x14ac:dyDescent="0.2">
      <c r="A314" s="13" t="s">
        <v>27</v>
      </c>
      <c r="D314" s="14" t="s">
        <v>662</v>
      </c>
      <c r="F314" s="28">
        <v>0</v>
      </c>
      <c r="G314" s="53"/>
      <c r="H314" s="30">
        <v>0</v>
      </c>
      <c r="I314" s="31">
        <f t="shared" si="8"/>
        <v>0</v>
      </c>
    </row>
    <row r="315" spans="1:9" x14ac:dyDescent="0.2">
      <c r="A315" s="27" t="s">
        <v>22</v>
      </c>
      <c r="B315" s="9" t="s">
        <v>663</v>
      </c>
      <c r="C315" s="6" t="s">
        <v>24</v>
      </c>
      <c r="D315" s="10" t="s">
        <v>664</v>
      </c>
      <c r="E315" s="11" t="s">
        <v>129</v>
      </c>
      <c r="F315" s="28">
        <v>318.22848018867944</v>
      </c>
      <c r="G315" s="53"/>
      <c r="H315" s="30">
        <v>115.19999999999999</v>
      </c>
      <c r="I315" s="31">
        <f t="shared" si="8"/>
        <v>0</v>
      </c>
    </row>
    <row r="316" spans="1:9" ht="12.75" customHeight="1" x14ac:dyDescent="0.2">
      <c r="A316" s="13" t="s">
        <v>27</v>
      </c>
      <c r="D316" s="14" t="s">
        <v>660</v>
      </c>
      <c r="F316" s="28">
        <v>0</v>
      </c>
      <c r="G316" s="53"/>
      <c r="H316" s="30">
        <v>0</v>
      </c>
      <c r="I316" s="31">
        <f t="shared" si="8"/>
        <v>0</v>
      </c>
    </row>
    <row r="317" spans="1:9" x14ac:dyDescent="0.2">
      <c r="A317" s="27" t="s">
        <v>22</v>
      </c>
      <c r="B317" s="9" t="s">
        <v>665</v>
      </c>
      <c r="C317" s="6" t="s">
        <v>24</v>
      </c>
      <c r="D317" s="10" t="s">
        <v>666</v>
      </c>
      <c r="E317" s="11" t="s">
        <v>129</v>
      </c>
      <c r="F317" s="28">
        <v>402.96560928068959</v>
      </c>
      <c r="G317" s="53"/>
      <c r="H317" s="30">
        <v>163.19999999999999</v>
      </c>
      <c r="I317" s="31">
        <f t="shared" si="8"/>
        <v>0</v>
      </c>
    </row>
    <row r="318" spans="1:9" ht="12.75" customHeight="1" x14ac:dyDescent="0.2">
      <c r="A318" s="13" t="s">
        <v>27</v>
      </c>
      <c r="D318" s="14" t="s">
        <v>660</v>
      </c>
      <c r="F318" s="28">
        <v>0</v>
      </c>
      <c r="G318" s="53"/>
      <c r="H318" s="30">
        <v>0</v>
      </c>
      <c r="I318" s="31">
        <f t="shared" si="8"/>
        <v>0</v>
      </c>
    </row>
    <row r="319" spans="1:9" x14ac:dyDescent="0.2">
      <c r="A319" s="27" t="s">
        <v>22</v>
      </c>
      <c r="B319" s="9" t="s">
        <v>667</v>
      </c>
      <c r="C319" s="6" t="s">
        <v>24</v>
      </c>
      <c r="D319" s="10" t="s">
        <v>668</v>
      </c>
      <c r="E319" s="11" t="s">
        <v>129</v>
      </c>
      <c r="F319" s="28">
        <v>317.83753610982353</v>
      </c>
      <c r="G319" s="53"/>
      <c r="H319" s="30">
        <v>217.2</v>
      </c>
      <c r="I319" s="31">
        <f t="shared" si="8"/>
        <v>0</v>
      </c>
    </row>
    <row r="320" spans="1:9" ht="12.75" customHeight="1" x14ac:dyDescent="0.2">
      <c r="A320" s="13" t="s">
        <v>27</v>
      </c>
      <c r="D320" s="14" t="s">
        <v>660</v>
      </c>
      <c r="F320" s="28">
        <v>0</v>
      </c>
      <c r="G320" s="53"/>
      <c r="H320" s="30">
        <v>0</v>
      </c>
      <c r="I320" s="31">
        <f t="shared" si="8"/>
        <v>0</v>
      </c>
    </row>
    <row r="321" spans="1:9" x14ac:dyDescent="0.2">
      <c r="A321" s="27" t="s">
        <v>22</v>
      </c>
      <c r="B321" s="9" t="s">
        <v>667</v>
      </c>
      <c r="C321" s="6" t="s">
        <v>10</v>
      </c>
      <c r="D321" s="10" t="s">
        <v>668</v>
      </c>
      <c r="E321" s="11" t="s">
        <v>129</v>
      </c>
      <c r="F321" s="28">
        <v>343.05342919602725</v>
      </c>
      <c r="G321" s="53"/>
      <c r="H321" s="30">
        <v>217.2</v>
      </c>
      <c r="I321" s="31">
        <f t="shared" si="8"/>
        <v>0</v>
      </c>
    </row>
    <row r="322" spans="1:9" ht="12.75" customHeight="1" x14ac:dyDescent="0.2">
      <c r="A322" s="13" t="s">
        <v>27</v>
      </c>
      <c r="D322" s="14" t="s">
        <v>662</v>
      </c>
      <c r="F322" s="28">
        <v>0</v>
      </c>
      <c r="G322" s="53"/>
      <c r="H322" s="30">
        <v>0</v>
      </c>
      <c r="I322" s="31">
        <f t="shared" si="8"/>
        <v>0</v>
      </c>
    </row>
    <row r="323" spans="1:9" x14ac:dyDescent="0.2">
      <c r="A323" s="27" t="s">
        <v>22</v>
      </c>
      <c r="B323" s="9" t="s">
        <v>669</v>
      </c>
      <c r="C323" s="6" t="s">
        <v>24</v>
      </c>
      <c r="D323" s="10" t="s">
        <v>670</v>
      </c>
      <c r="E323" s="11" t="s">
        <v>129</v>
      </c>
      <c r="F323" s="28">
        <v>393.38747934872072</v>
      </c>
      <c r="G323" s="53"/>
      <c r="H323" s="30">
        <v>266.39999999999998</v>
      </c>
      <c r="I323" s="31">
        <f t="shared" si="8"/>
        <v>0</v>
      </c>
    </row>
    <row r="324" spans="1:9" ht="12.75" customHeight="1" x14ac:dyDescent="0.2">
      <c r="A324" s="13" t="s">
        <v>27</v>
      </c>
      <c r="D324" s="14" t="s">
        <v>660</v>
      </c>
      <c r="F324" s="28">
        <v>0</v>
      </c>
      <c r="G324" s="53"/>
      <c r="H324" s="30">
        <v>0</v>
      </c>
      <c r="I324" s="31">
        <f t="shared" si="8"/>
        <v>0</v>
      </c>
    </row>
    <row r="325" spans="1:9" x14ac:dyDescent="0.2">
      <c r="A325" s="27" t="s">
        <v>22</v>
      </c>
      <c r="B325" s="9" t="s">
        <v>669</v>
      </c>
      <c r="C325" s="6" t="s">
        <v>10</v>
      </c>
      <c r="D325" s="10" t="s">
        <v>670</v>
      </c>
      <c r="E325" s="11" t="s">
        <v>129</v>
      </c>
      <c r="F325" s="28">
        <v>396.12408790071186</v>
      </c>
      <c r="G325" s="53"/>
      <c r="H325" s="30">
        <v>266.39999999999998</v>
      </c>
      <c r="I325" s="31">
        <f t="shared" si="8"/>
        <v>0</v>
      </c>
    </row>
    <row r="326" spans="1:9" ht="12.75" customHeight="1" x14ac:dyDescent="0.2">
      <c r="A326" s="13" t="s">
        <v>27</v>
      </c>
      <c r="D326" s="14" t="s">
        <v>662</v>
      </c>
      <c r="F326" s="28">
        <v>0</v>
      </c>
      <c r="G326" s="53"/>
      <c r="H326" s="30">
        <v>0</v>
      </c>
      <c r="I326" s="31">
        <f t="shared" si="8"/>
        <v>0</v>
      </c>
    </row>
    <row r="327" spans="1:9" x14ac:dyDescent="0.2">
      <c r="A327" s="27" t="s">
        <v>22</v>
      </c>
      <c r="B327" s="9" t="s">
        <v>671</v>
      </c>
      <c r="C327" s="6" t="s">
        <v>24</v>
      </c>
      <c r="D327" s="10" t="s">
        <v>672</v>
      </c>
      <c r="E327" s="11" t="s">
        <v>26</v>
      </c>
      <c r="F327" s="28">
        <v>85.027615782512726</v>
      </c>
      <c r="G327" s="53"/>
      <c r="H327" s="30">
        <v>1224</v>
      </c>
      <c r="I327" s="31">
        <f t="shared" si="8"/>
        <v>0</v>
      </c>
    </row>
    <row r="328" spans="1:9" ht="51" customHeight="1" x14ac:dyDescent="0.2">
      <c r="A328" s="13" t="s">
        <v>27</v>
      </c>
      <c r="D328" s="14" t="s">
        <v>673</v>
      </c>
      <c r="F328" s="28">
        <v>0</v>
      </c>
      <c r="G328" s="53"/>
      <c r="H328" s="30">
        <v>0</v>
      </c>
      <c r="I328" s="31">
        <f t="shared" si="8"/>
        <v>0</v>
      </c>
    </row>
    <row r="329" spans="1:9" x14ac:dyDescent="0.2">
      <c r="A329" s="27" t="s">
        <v>22</v>
      </c>
      <c r="B329" s="9" t="s">
        <v>671</v>
      </c>
      <c r="C329" s="6" t="s">
        <v>10</v>
      </c>
      <c r="D329" s="10" t="s">
        <v>672</v>
      </c>
      <c r="E329" s="11" t="s">
        <v>26</v>
      </c>
      <c r="F329" s="28">
        <v>83.368824816014595</v>
      </c>
      <c r="G329" s="53"/>
      <c r="H329" s="30">
        <v>1224</v>
      </c>
      <c r="I329" s="31">
        <f t="shared" si="8"/>
        <v>0</v>
      </c>
    </row>
    <row r="330" spans="1:9" ht="51" customHeight="1" x14ac:dyDescent="0.2">
      <c r="A330" s="13" t="s">
        <v>27</v>
      </c>
      <c r="D330" s="14" t="s">
        <v>675</v>
      </c>
      <c r="F330" s="28">
        <v>0</v>
      </c>
      <c r="G330" s="53"/>
      <c r="H330" s="30">
        <v>0</v>
      </c>
      <c r="I330" s="31">
        <f t="shared" si="8"/>
        <v>0</v>
      </c>
    </row>
    <row r="331" spans="1:9" ht="25.5" x14ac:dyDescent="0.2">
      <c r="A331" s="27" t="s">
        <v>22</v>
      </c>
      <c r="B331" s="9" t="s">
        <v>676</v>
      </c>
      <c r="C331" s="6" t="s">
        <v>24</v>
      </c>
      <c r="D331" s="10" t="s">
        <v>677</v>
      </c>
      <c r="E331" s="11" t="s">
        <v>129</v>
      </c>
      <c r="F331" s="28">
        <v>42.612904595289997</v>
      </c>
      <c r="G331" s="53"/>
      <c r="H331" s="30">
        <v>62.4</v>
      </c>
      <c r="I331" s="31">
        <f t="shared" si="8"/>
        <v>0</v>
      </c>
    </row>
    <row r="332" spans="1:9" ht="38.25" customHeight="1" x14ac:dyDescent="0.2">
      <c r="A332" s="27" t="s">
        <v>22</v>
      </c>
      <c r="D332" s="14" t="s">
        <v>678</v>
      </c>
      <c r="F332" s="28">
        <v>0</v>
      </c>
      <c r="G332" s="53"/>
      <c r="H332" s="30">
        <v>0</v>
      </c>
      <c r="I332" s="31">
        <f t="shared" si="8"/>
        <v>0</v>
      </c>
    </row>
    <row r="333" spans="1:9" ht="25.5" x14ac:dyDescent="0.2">
      <c r="A333" s="27" t="s">
        <v>22</v>
      </c>
      <c r="B333" s="9" t="s">
        <v>679</v>
      </c>
      <c r="C333" s="6" t="s">
        <v>24</v>
      </c>
      <c r="D333" s="10" t="s">
        <v>680</v>
      </c>
      <c r="E333" s="11" t="s">
        <v>129</v>
      </c>
      <c r="F333" s="28">
        <v>94.022050964837106</v>
      </c>
      <c r="G333" s="53"/>
      <c r="H333" s="30">
        <v>121.19999999999999</v>
      </c>
      <c r="I333" s="31">
        <f t="shared" si="8"/>
        <v>0</v>
      </c>
    </row>
    <row r="334" spans="1:9" ht="38.25" customHeight="1" x14ac:dyDescent="0.2">
      <c r="A334" s="13" t="s">
        <v>27</v>
      </c>
      <c r="D334" s="14" t="s">
        <v>678</v>
      </c>
      <c r="F334" s="28">
        <v>0</v>
      </c>
      <c r="G334" s="53"/>
      <c r="H334" s="30">
        <v>0</v>
      </c>
      <c r="I334" s="31">
        <f t="shared" si="8"/>
        <v>0</v>
      </c>
    </row>
    <row r="335" spans="1:9" ht="25.5" x14ac:dyDescent="0.2">
      <c r="A335" s="27" t="s">
        <v>22</v>
      </c>
      <c r="B335" s="9" t="s">
        <v>681</v>
      </c>
      <c r="C335" s="6" t="s">
        <v>24</v>
      </c>
      <c r="D335" s="10" t="s">
        <v>682</v>
      </c>
      <c r="E335" s="11" t="s">
        <v>129</v>
      </c>
      <c r="F335" s="28">
        <v>62.755548551492744</v>
      </c>
      <c r="G335" s="53"/>
      <c r="H335" s="30">
        <v>186</v>
      </c>
      <c r="I335" s="31">
        <f t="shared" si="8"/>
        <v>0</v>
      </c>
    </row>
    <row r="336" spans="1:9" ht="38.25" customHeight="1" x14ac:dyDescent="0.2">
      <c r="A336" s="13" t="s">
        <v>27</v>
      </c>
      <c r="D336" s="14" t="s">
        <v>678</v>
      </c>
      <c r="F336" s="28">
        <v>0</v>
      </c>
      <c r="G336" s="53"/>
      <c r="H336" s="30">
        <v>0</v>
      </c>
      <c r="I336" s="31">
        <f t="shared" si="8"/>
        <v>0</v>
      </c>
    </row>
    <row r="337" spans="1:9" ht="25.5" x14ac:dyDescent="0.2">
      <c r="A337" s="27" t="s">
        <v>22</v>
      </c>
      <c r="B337" s="9" t="s">
        <v>683</v>
      </c>
      <c r="C337" s="6" t="s">
        <v>24</v>
      </c>
      <c r="D337" s="10" t="s">
        <v>684</v>
      </c>
      <c r="E337" s="11" t="s">
        <v>26</v>
      </c>
      <c r="F337" s="28">
        <v>7.6906309499378365</v>
      </c>
      <c r="G337" s="53"/>
      <c r="H337" s="30">
        <v>3384</v>
      </c>
      <c r="I337" s="31">
        <f t="shared" si="8"/>
        <v>0</v>
      </c>
    </row>
    <row r="338" spans="1:9" x14ac:dyDescent="0.2">
      <c r="A338" s="13" t="s">
        <v>27</v>
      </c>
      <c r="B338" s="9" t="s">
        <v>685</v>
      </c>
      <c r="C338" s="6" t="s">
        <v>24</v>
      </c>
      <c r="D338" s="10" t="s">
        <v>686</v>
      </c>
      <c r="E338" s="11" t="s">
        <v>26</v>
      </c>
      <c r="F338" s="28">
        <v>35.380439136456374</v>
      </c>
      <c r="G338" s="53"/>
      <c r="H338" s="30">
        <v>1082.3999999999999</v>
      </c>
      <c r="I338" s="31">
        <f t="shared" si="8"/>
        <v>0</v>
      </c>
    </row>
    <row r="339" spans="1:9" ht="25.5" x14ac:dyDescent="0.2">
      <c r="A339" s="27" t="s">
        <v>22</v>
      </c>
      <c r="B339" s="9" t="s">
        <v>688</v>
      </c>
      <c r="C339" s="6" t="s">
        <v>24</v>
      </c>
      <c r="D339" s="10" t="s">
        <v>689</v>
      </c>
      <c r="E339" s="11" t="s">
        <v>26</v>
      </c>
      <c r="F339" s="28">
        <v>38.947803856016201</v>
      </c>
      <c r="G339" s="53"/>
      <c r="H339" s="30">
        <v>2340</v>
      </c>
      <c r="I339" s="31">
        <f t="shared" si="8"/>
        <v>0</v>
      </c>
    </row>
    <row r="340" spans="1:9" ht="12.75" customHeight="1" x14ac:dyDescent="0.2">
      <c r="A340" s="13" t="s">
        <v>27</v>
      </c>
      <c r="D340" s="14" t="s">
        <v>690</v>
      </c>
      <c r="F340" s="28">
        <v>0</v>
      </c>
      <c r="G340" s="53"/>
      <c r="H340" s="30">
        <v>0</v>
      </c>
      <c r="I340" s="31">
        <f t="shared" si="8"/>
        <v>0</v>
      </c>
    </row>
    <row r="341" spans="1:9" ht="25.5" x14ac:dyDescent="0.2">
      <c r="A341" s="27" t="s">
        <v>22</v>
      </c>
      <c r="B341" s="9" t="s">
        <v>688</v>
      </c>
      <c r="C341" s="6" t="s">
        <v>10</v>
      </c>
      <c r="D341" s="10" t="s">
        <v>689</v>
      </c>
      <c r="E341" s="11" t="s">
        <v>26</v>
      </c>
      <c r="F341" s="28">
        <v>51.164806320262187</v>
      </c>
      <c r="G341" s="53"/>
      <c r="H341" s="30">
        <v>2340</v>
      </c>
      <c r="I341" s="31">
        <f t="shared" si="8"/>
        <v>0</v>
      </c>
    </row>
    <row r="342" spans="1:9" ht="12.75" customHeight="1" x14ac:dyDescent="0.2">
      <c r="A342" s="13" t="s">
        <v>27</v>
      </c>
      <c r="D342" s="14" t="s">
        <v>692</v>
      </c>
      <c r="F342" s="28">
        <v>0</v>
      </c>
      <c r="G342" s="53"/>
      <c r="H342" s="30">
        <v>0</v>
      </c>
      <c r="I342" s="31">
        <f t="shared" si="8"/>
        <v>0</v>
      </c>
    </row>
    <row r="343" spans="1:9" ht="25.5" x14ac:dyDescent="0.2">
      <c r="A343" s="27" t="s">
        <v>22</v>
      </c>
      <c r="B343" s="9" t="s">
        <v>693</v>
      </c>
      <c r="C343" s="6" t="s">
        <v>24</v>
      </c>
      <c r="D343" s="10" t="s">
        <v>694</v>
      </c>
      <c r="E343" s="11" t="s">
        <v>26</v>
      </c>
      <c r="F343" s="28">
        <v>46.143785699627017</v>
      </c>
      <c r="G343" s="53"/>
      <c r="H343" s="30">
        <v>2520</v>
      </c>
      <c r="I343" s="31">
        <f t="shared" si="8"/>
        <v>0</v>
      </c>
    </row>
    <row r="344" spans="1:9" ht="153" customHeight="1" x14ac:dyDescent="0.2">
      <c r="A344" s="13" t="s">
        <v>27</v>
      </c>
      <c r="D344" s="14" t="s">
        <v>695</v>
      </c>
      <c r="F344" s="28">
        <v>0</v>
      </c>
      <c r="G344" s="53"/>
      <c r="H344" s="30">
        <v>0</v>
      </c>
      <c r="I344" s="31">
        <f t="shared" si="8"/>
        <v>0</v>
      </c>
    </row>
    <row r="345" spans="1:9" ht="25.5" x14ac:dyDescent="0.2">
      <c r="A345" s="27" t="s">
        <v>22</v>
      </c>
      <c r="B345" s="9" t="s">
        <v>697</v>
      </c>
      <c r="C345" s="6" t="s">
        <v>24</v>
      </c>
      <c r="D345" s="10" t="s">
        <v>698</v>
      </c>
      <c r="E345" s="11" t="s">
        <v>26</v>
      </c>
      <c r="F345" s="28">
        <v>1979.1543992078496</v>
      </c>
      <c r="G345" s="53"/>
      <c r="H345" s="30">
        <v>3024</v>
      </c>
      <c r="I345" s="31">
        <f t="shared" si="8"/>
        <v>0</v>
      </c>
    </row>
    <row r="346" spans="1:9" ht="153" customHeight="1" x14ac:dyDescent="0.2">
      <c r="A346" s="27" t="s">
        <v>22</v>
      </c>
      <c r="D346" s="14" t="s">
        <v>699</v>
      </c>
      <c r="F346" s="28">
        <v>0</v>
      </c>
      <c r="G346" s="53"/>
      <c r="H346" s="30">
        <v>0</v>
      </c>
      <c r="I346" s="31">
        <f t="shared" si="8"/>
        <v>0</v>
      </c>
    </row>
    <row r="347" spans="1:9" ht="25.5" x14ac:dyDescent="0.2">
      <c r="A347" s="27" t="s">
        <v>22</v>
      </c>
      <c r="B347" s="9" t="s">
        <v>701</v>
      </c>
      <c r="C347" s="6" t="s">
        <v>24</v>
      </c>
      <c r="D347" s="10" t="s">
        <v>702</v>
      </c>
      <c r="E347" s="11" t="s">
        <v>26</v>
      </c>
      <c r="F347" s="28">
        <v>205.48998144861747</v>
      </c>
      <c r="G347" s="53"/>
      <c r="H347" s="30">
        <v>2808</v>
      </c>
      <c r="I347" s="31">
        <f t="shared" si="8"/>
        <v>0</v>
      </c>
    </row>
    <row r="348" spans="1:9" ht="153" customHeight="1" x14ac:dyDescent="0.2">
      <c r="A348" s="27" t="s">
        <v>22</v>
      </c>
      <c r="D348" s="14" t="s">
        <v>703</v>
      </c>
      <c r="F348" s="28">
        <v>0</v>
      </c>
      <c r="G348" s="53"/>
      <c r="H348" s="30">
        <v>0</v>
      </c>
      <c r="I348" s="31">
        <f t="shared" si="8"/>
        <v>0</v>
      </c>
    </row>
    <row r="349" spans="1:9" ht="25.5" x14ac:dyDescent="0.2">
      <c r="A349" s="13" t="s">
        <v>27</v>
      </c>
      <c r="B349" s="9" t="s">
        <v>704</v>
      </c>
      <c r="C349" s="6" t="s">
        <v>24</v>
      </c>
      <c r="D349" s="10" t="s">
        <v>705</v>
      </c>
      <c r="E349" s="11" t="s">
        <v>129</v>
      </c>
      <c r="F349" s="28">
        <v>112.39642267106306</v>
      </c>
      <c r="G349" s="53"/>
      <c r="H349" s="30">
        <v>440.4</v>
      </c>
      <c r="I349" s="31">
        <f t="shared" si="8"/>
        <v>0</v>
      </c>
    </row>
    <row r="350" spans="1:9" ht="150.6" customHeight="1" x14ac:dyDescent="0.2">
      <c r="A350" s="27" t="s">
        <v>22</v>
      </c>
      <c r="D350" s="14" t="s">
        <v>706</v>
      </c>
      <c r="F350" s="28">
        <v>0</v>
      </c>
      <c r="G350" s="53"/>
      <c r="H350" s="30">
        <v>0</v>
      </c>
      <c r="I350" s="31">
        <f t="shared" si="8"/>
        <v>0</v>
      </c>
    </row>
    <row r="351" spans="1:9" ht="25.5" x14ac:dyDescent="0.2">
      <c r="A351" s="13" t="s">
        <v>27</v>
      </c>
      <c r="B351" s="9" t="s">
        <v>707</v>
      </c>
      <c r="C351" s="6" t="s">
        <v>24</v>
      </c>
      <c r="D351" s="10" t="s">
        <v>708</v>
      </c>
      <c r="E351" s="11" t="s">
        <v>129</v>
      </c>
      <c r="F351" s="28">
        <v>7290.7181405410693</v>
      </c>
      <c r="G351" s="53"/>
      <c r="H351" s="30">
        <v>566.4</v>
      </c>
      <c r="I351" s="31">
        <f t="shared" si="8"/>
        <v>0</v>
      </c>
    </row>
    <row r="352" spans="1:9" ht="153" x14ac:dyDescent="0.2">
      <c r="A352" s="13"/>
      <c r="B352" s="9"/>
      <c r="C352" s="6"/>
      <c r="D352" s="10" t="s">
        <v>1654</v>
      </c>
      <c r="E352" s="11"/>
      <c r="F352" s="28"/>
      <c r="G352" s="53"/>
      <c r="H352" s="30"/>
      <c r="I352" s="31"/>
    </row>
    <row r="353" spans="1:9" ht="25.5" x14ac:dyDescent="0.2">
      <c r="A353" s="27" t="s">
        <v>22</v>
      </c>
      <c r="B353" s="9" t="s">
        <v>709</v>
      </c>
      <c r="C353" s="6" t="s">
        <v>24</v>
      </c>
      <c r="D353" s="10" t="s">
        <v>710</v>
      </c>
      <c r="E353" s="11" t="s">
        <v>129</v>
      </c>
      <c r="F353" s="28">
        <v>3076.2523799751348</v>
      </c>
      <c r="G353" s="53"/>
      <c r="H353" s="30">
        <v>550.79999999999995</v>
      </c>
      <c r="I353" s="31">
        <f t="shared" si="8"/>
        <v>0</v>
      </c>
    </row>
    <row r="354" spans="1:9" ht="150.6" customHeight="1" x14ac:dyDescent="0.2">
      <c r="A354" s="59"/>
      <c r="B354" s="9"/>
      <c r="C354" s="6"/>
      <c r="D354" s="10" t="s">
        <v>1655</v>
      </c>
      <c r="E354" s="11"/>
      <c r="F354" s="28"/>
      <c r="G354" s="53"/>
      <c r="H354" s="30"/>
      <c r="I354" s="31"/>
    </row>
    <row r="355" spans="1:9" ht="25.5" x14ac:dyDescent="0.2">
      <c r="A355" s="13" t="s">
        <v>27</v>
      </c>
      <c r="B355" s="9" t="s">
        <v>711</v>
      </c>
      <c r="C355" s="6" t="s">
        <v>24</v>
      </c>
      <c r="D355" s="10" t="s">
        <v>712</v>
      </c>
      <c r="E355" s="11" t="s">
        <v>129</v>
      </c>
      <c r="F355" s="28">
        <v>734.97486824903842</v>
      </c>
      <c r="G355" s="53"/>
      <c r="H355" s="30">
        <v>708</v>
      </c>
      <c r="I355" s="31">
        <f t="shared" si="8"/>
        <v>0</v>
      </c>
    </row>
    <row r="356" spans="1:9" ht="150.6" customHeight="1" x14ac:dyDescent="0.2">
      <c r="A356" s="13"/>
      <c r="B356" s="9"/>
      <c r="C356" s="6"/>
      <c r="D356" s="10" t="s">
        <v>699</v>
      </c>
      <c r="E356" s="11"/>
      <c r="F356" s="28"/>
      <c r="G356" s="53"/>
      <c r="H356" s="30"/>
      <c r="I356" s="31"/>
    </row>
    <row r="357" spans="1:9" x14ac:dyDescent="0.2">
      <c r="A357" s="27" t="s">
        <v>22</v>
      </c>
      <c r="B357" s="9" t="s">
        <v>713</v>
      </c>
      <c r="C357" s="6" t="s">
        <v>24</v>
      </c>
      <c r="D357" s="10" t="s">
        <v>714</v>
      </c>
      <c r="E357" s="11" t="s">
        <v>26</v>
      </c>
      <c r="F357" s="28">
        <v>87.57147366371521</v>
      </c>
      <c r="G357" s="53"/>
      <c r="H357" s="30">
        <v>1105.2</v>
      </c>
      <c r="I357" s="31">
        <f t="shared" si="8"/>
        <v>0</v>
      </c>
    </row>
    <row r="358" spans="1:9" ht="12.75" customHeight="1" x14ac:dyDescent="0.2">
      <c r="A358" s="13" t="s">
        <v>27</v>
      </c>
      <c r="D358" s="14" t="s">
        <v>660</v>
      </c>
      <c r="F358" s="28">
        <v>0</v>
      </c>
      <c r="G358" s="53"/>
      <c r="H358" s="30">
        <v>0</v>
      </c>
      <c r="I358" s="31">
        <f t="shared" si="8"/>
        <v>0</v>
      </c>
    </row>
    <row r="359" spans="1:9" x14ac:dyDescent="0.2">
      <c r="A359" s="27" t="s">
        <v>22</v>
      </c>
      <c r="B359" s="9" t="s">
        <v>716</v>
      </c>
      <c r="C359" s="6" t="s">
        <v>24</v>
      </c>
      <c r="D359" s="10" t="s">
        <v>717</v>
      </c>
      <c r="E359" s="11" t="s">
        <v>129</v>
      </c>
      <c r="F359" s="28">
        <v>87.102340769088187</v>
      </c>
      <c r="G359" s="53"/>
      <c r="H359" s="30">
        <v>64.8</v>
      </c>
      <c r="I359" s="31">
        <f t="shared" si="8"/>
        <v>0</v>
      </c>
    </row>
    <row r="360" spans="1:9" ht="12.75" customHeight="1" x14ac:dyDescent="0.2">
      <c r="A360" s="13" t="s">
        <v>27</v>
      </c>
      <c r="D360" s="14" t="s">
        <v>660</v>
      </c>
      <c r="F360" s="28">
        <v>0</v>
      </c>
      <c r="G360" s="53"/>
      <c r="H360" s="30">
        <v>0</v>
      </c>
      <c r="I360" s="31">
        <f t="shared" si="8"/>
        <v>0</v>
      </c>
    </row>
    <row r="361" spans="1:9" x14ac:dyDescent="0.2">
      <c r="A361" s="27" t="s">
        <v>22</v>
      </c>
      <c r="B361" s="9" t="s">
        <v>719</v>
      </c>
      <c r="C361" s="6" t="s">
        <v>24</v>
      </c>
      <c r="D361" s="10" t="s">
        <v>720</v>
      </c>
      <c r="E361" s="11" t="s">
        <v>129</v>
      </c>
      <c r="F361" s="28">
        <v>737.37769548003973</v>
      </c>
      <c r="G361" s="53"/>
      <c r="H361" s="30">
        <v>115.19999999999999</v>
      </c>
      <c r="I361" s="31">
        <f t="shared" si="8"/>
        <v>0</v>
      </c>
    </row>
    <row r="362" spans="1:9" ht="12.75" customHeight="1" x14ac:dyDescent="0.2">
      <c r="A362" s="13" t="s">
        <v>27</v>
      </c>
      <c r="D362" s="14" t="s">
        <v>660</v>
      </c>
      <c r="F362" s="28">
        <v>0</v>
      </c>
      <c r="G362" s="53"/>
      <c r="H362" s="30">
        <v>0</v>
      </c>
      <c r="I362" s="31">
        <f t="shared" si="8"/>
        <v>0</v>
      </c>
    </row>
    <row r="363" spans="1:9" x14ac:dyDescent="0.2">
      <c r="A363" s="27" t="s">
        <v>22</v>
      </c>
      <c r="B363" s="9" t="s">
        <v>721</v>
      </c>
      <c r="C363" s="6" t="s">
        <v>24</v>
      </c>
      <c r="D363" s="10" t="s">
        <v>722</v>
      </c>
      <c r="E363" s="11" t="s">
        <v>129</v>
      </c>
      <c r="F363" s="28">
        <v>94.266391014122021</v>
      </c>
      <c r="G363" s="53"/>
      <c r="H363" s="30">
        <v>163.19999999999999</v>
      </c>
      <c r="I363" s="31">
        <f t="shared" si="8"/>
        <v>0</v>
      </c>
    </row>
    <row r="364" spans="1:9" ht="12.75" customHeight="1" x14ac:dyDescent="0.2">
      <c r="A364" s="13" t="s">
        <v>27</v>
      </c>
      <c r="D364" s="14" t="s">
        <v>660</v>
      </c>
      <c r="F364" s="28">
        <v>0</v>
      </c>
      <c r="G364" s="53"/>
      <c r="H364" s="30">
        <v>0</v>
      </c>
      <c r="I364" s="31">
        <f t="shared" si="8"/>
        <v>0</v>
      </c>
    </row>
    <row r="365" spans="1:9" x14ac:dyDescent="0.2">
      <c r="A365" s="27" t="s">
        <v>22</v>
      </c>
      <c r="B365" s="9" t="s">
        <v>723</v>
      </c>
      <c r="C365" s="6" t="s">
        <v>24</v>
      </c>
      <c r="D365" s="10" t="s">
        <v>724</v>
      </c>
      <c r="E365" s="11" t="s">
        <v>26</v>
      </c>
      <c r="F365" s="28">
        <v>676.77552359452955</v>
      </c>
      <c r="G365" s="53"/>
      <c r="H365" s="30">
        <v>1224</v>
      </c>
      <c r="I365" s="31">
        <f t="shared" si="8"/>
        <v>0</v>
      </c>
    </row>
    <row r="366" spans="1:9" ht="38.25" customHeight="1" x14ac:dyDescent="0.2">
      <c r="A366" s="13" t="s">
        <v>27</v>
      </c>
      <c r="D366" s="14" t="s">
        <v>725</v>
      </c>
      <c r="F366" s="28">
        <v>0</v>
      </c>
      <c r="G366" s="53"/>
      <c r="H366" s="30">
        <v>0</v>
      </c>
      <c r="I366" s="31">
        <f t="shared" ref="I366:I429" si="9">F366*G366</f>
        <v>0</v>
      </c>
    </row>
    <row r="367" spans="1:9" ht="25.5" x14ac:dyDescent="0.2">
      <c r="A367" s="27" t="s">
        <v>22</v>
      </c>
      <c r="B367" s="9" t="s">
        <v>726</v>
      </c>
      <c r="C367" s="6" t="s">
        <v>24</v>
      </c>
      <c r="D367" s="10" t="s">
        <v>727</v>
      </c>
      <c r="E367" s="11" t="s">
        <v>129</v>
      </c>
      <c r="F367" s="28">
        <v>344.12852541288095</v>
      </c>
      <c r="G367" s="53"/>
      <c r="H367" s="30">
        <v>62.4</v>
      </c>
      <c r="I367" s="31">
        <f t="shared" si="9"/>
        <v>0</v>
      </c>
    </row>
    <row r="368" spans="1:9" ht="38.25" customHeight="1" x14ac:dyDescent="0.2">
      <c r="A368" s="27" t="s">
        <v>22</v>
      </c>
      <c r="D368" s="14" t="s">
        <v>678</v>
      </c>
      <c r="F368" s="28">
        <v>0</v>
      </c>
      <c r="G368" s="53"/>
      <c r="H368" s="30">
        <v>0</v>
      </c>
      <c r="I368" s="31">
        <f t="shared" si="9"/>
        <v>0</v>
      </c>
    </row>
    <row r="369" spans="1:9" ht="25.5" x14ac:dyDescent="0.2">
      <c r="A369" s="27" t="s">
        <v>22</v>
      </c>
      <c r="B369" s="9" t="s">
        <v>728</v>
      </c>
      <c r="C369" s="6" t="s">
        <v>24</v>
      </c>
      <c r="D369" s="10" t="s">
        <v>729</v>
      </c>
      <c r="E369" s="11" t="s">
        <v>129</v>
      </c>
      <c r="F369" s="28">
        <v>3266.9800275335933</v>
      </c>
      <c r="G369" s="53"/>
      <c r="H369" s="30">
        <v>121.19999999999999</v>
      </c>
      <c r="I369" s="31">
        <f t="shared" si="9"/>
        <v>0</v>
      </c>
    </row>
    <row r="370" spans="1:9" ht="38.25" customHeight="1" x14ac:dyDescent="0.2">
      <c r="A370" s="27" t="s">
        <v>22</v>
      </c>
      <c r="D370" s="14" t="s">
        <v>678</v>
      </c>
      <c r="F370" s="28">
        <v>0</v>
      </c>
      <c r="G370" s="53"/>
      <c r="H370" s="30">
        <v>0</v>
      </c>
      <c r="I370" s="31">
        <f t="shared" si="9"/>
        <v>0</v>
      </c>
    </row>
    <row r="371" spans="1:9" ht="25.5" x14ac:dyDescent="0.2">
      <c r="A371" s="27" t="s">
        <v>22</v>
      </c>
      <c r="B371" s="9" t="s">
        <v>730</v>
      </c>
      <c r="C371" s="6" t="s">
        <v>24</v>
      </c>
      <c r="D371" s="10" t="s">
        <v>731</v>
      </c>
      <c r="E371" s="11" t="s">
        <v>129</v>
      </c>
      <c r="F371" s="28">
        <v>830.05246822678635</v>
      </c>
      <c r="G371" s="53"/>
      <c r="H371" s="30">
        <v>186</v>
      </c>
      <c r="I371" s="31">
        <f t="shared" si="9"/>
        <v>0</v>
      </c>
    </row>
    <row r="372" spans="1:9" ht="38.25" customHeight="1" x14ac:dyDescent="0.2">
      <c r="A372" s="13" t="s">
        <v>27</v>
      </c>
      <c r="D372" s="14" t="s">
        <v>678</v>
      </c>
      <c r="F372" s="28">
        <v>0</v>
      </c>
      <c r="G372" s="53"/>
      <c r="H372" s="30">
        <v>0</v>
      </c>
      <c r="I372" s="31">
        <f t="shared" si="9"/>
        <v>0</v>
      </c>
    </row>
    <row r="373" spans="1:9" x14ac:dyDescent="0.2">
      <c r="A373" s="27" t="s">
        <v>22</v>
      </c>
      <c r="B373" s="9" t="s">
        <v>732</v>
      </c>
      <c r="C373" s="6" t="s">
        <v>24</v>
      </c>
      <c r="D373" s="10" t="s">
        <v>733</v>
      </c>
      <c r="E373" s="11" t="s">
        <v>129</v>
      </c>
      <c r="F373" s="28">
        <v>53.754810842682332</v>
      </c>
      <c r="G373" s="53"/>
      <c r="H373" s="30">
        <v>12.6</v>
      </c>
      <c r="I373" s="31">
        <f t="shared" si="9"/>
        <v>0</v>
      </c>
    </row>
    <row r="374" spans="1:9" x14ac:dyDescent="0.2">
      <c r="A374" s="27" t="s">
        <v>22</v>
      </c>
      <c r="B374" s="9" t="s">
        <v>735</v>
      </c>
      <c r="C374" s="6" t="s">
        <v>24</v>
      </c>
      <c r="D374" s="10" t="s">
        <v>736</v>
      </c>
      <c r="E374" s="11" t="s">
        <v>129</v>
      </c>
      <c r="F374" s="28">
        <v>147.5813897680915</v>
      </c>
      <c r="G374" s="53"/>
      <c r="H374" s="30">
        <v>15.36</v>
      </c>
      <c r="I374" s="31">
        <f t="shared" si="9"/>
        <v>0</v>
      </c>
    </row>
    <row r="375" spans="1:9" x14ac:dyDescent="0.2">
      <c r="A375" s="27" t="s">
        <v>22</v>
      </c>
      <c r="B375" s="9" t="s">
        <v>737</v>
      </c>
      <c r="C375" s="6" t="s">
        <v>24</v>
      </c>
      <c r="D375" s="10" t="s">
        <v>738</v>
      </c>
      <c r="E375" s="11" t="s">
        <v>129</v>
      </c>
      <c r="F375" s="28">
        <v>5131.1410349833141</v>
      </c>
      <c r="G375" s="53"/>
      <c r="H375" s="30">
        <v>18.239999999999998</v>
      </c>
      <c r="I375" s="31">
        <f t="shared" si="9"/>
        <v>0</v>
      </c>
    </row>
    <row r="376" spans="1:9" x14ac:dyDescent="0.2">
      <c r="A376" s="27" t="s">
        <v>22</v>
      </c>
      <c r="B376" s="9" t="s">
        <v>739</v>
      </c>
      <c r="C376" s="6" t="s">
        <v>24</v>
      </c>
      <c r="D376" s="10" t="s">
        <v>740</v>
      </c>
      <c r="E376" s="11" t="s">
        <v>129</v>
      </c>
      <c r="F376" s="28">
        <v>15295.687085235973</v>
      </c>
      <c r="G376" s="53"/>
      <c r="H376" s="30">
        <v>25.2</v>
      </c>
      <c r="I376" s="31">
        <f t="shared" si="9"/>
        <v>0</v>
      </c>
    </row>
    <row r="377" spans="1:9" x14ac:dyDescent="0.2">
      <c r="A377" s="27" t="s">
        <v>22</v>
      </c>
      <c r="B377" s="9" t="s">
        <v>741</v>
      </c>
      <c r="C377" s="6" t="s">
        <v>24</v>
      </c>
      <c r="D377" s="10" t="s">
        <v>742</v>
      </c>
      <c r="E377" s="11" t="s">
        <v>129</v>
      </c>
      <c r="F377" s="28">
        <v>4881.9141847126957</v>
      </c>
      <c r="G377" s="53"/>
      <c r="H377" s="30">
        <v>37.199999999999996</v>
      </c>
      <c r="I377" s="31">
        <f t="shared" si="9"/>
        <v>0</v>
      </c>
    </row>
    <row r="378" spans="1:9" ht="25.5" customHeight="1" x14ac:dyDescent="0.2">
      <c r="A378" s="27" t="s">
        <v>22</v>
      </c>
      <c r="D378" s="14" t="s">
        <v>743</v>
      </c>
      <c r="F378" s="28">
        <v>0</v>
      </c>
      <c r="G378" s="53"/>
      <c r="H378" s="30">
        <v>0</v>
      </c>
      <c r="I378" s="31">
        <f t="shared" si="9"/>
        <v>0</v>
      </c>
    </row>
    <row r="379" spans="1:9" x14ac:dyDescent="0.2">
      <c r="A379" s="27" t="s">
        <v>22</v>
      </c>
      <c r="B379" s="9" t="s">
        <v>745</v>
      </c>
      <c r="C379" s="6" t="s">
        <v>24</v>
      </c>
      <c r="D379" s="10" t="s">
        <v>746</v>
      </c>
      <c r="E379" s="11" t="s">
        <v>129</v>
      </c>
      <c r="F379" s="28">
        <v>5375.4810842682336</v>
      </c>
      <c r="G379" s="53"/>
      <c r="H379" s="30">
        <v>12.6</v>
      </c>
      <c r="I379" s="31">
        <f t="shared" si="9"/>
        <v>0</v>
      </c>
    </row>
    <row r="380" spans="1:9" x14ac:dyDescent="0.2">
      <c r="A380" s="27" t="s">
        <v>22</v>
      </c>
      <c r="B380" s="9" t="s">
        <v>747</v>
      </c>
      <c r="C380" s="6" t="s">
        <v>24</v>
      </c>
      <c r="D380" s="10" t="s">
        <v>748</v>
      </c>
      <c r="E380" s="11" t="s">
        <v>129</v>
      </c>
      <c r="F380" s="28">
        <v>67044.954803387693</v>
      </c>
      <c r="G380" s="53"/>
      <c r="H380" s="30">
        <v>16.68</v>
      </c>
      <c r="I380" s="31">
        <f t="shared" si="9"/>
        <v>0</v>
      </c>
    </row>
    <row r="381" spans="1:9" x14ac:dyDescent="0.2">
      <c r="A381" s="27" t="s">
        <v>22</v>
      </c>
      <c r="B381" s="9" t="s">
        <v>749</v>
      </c>
      <c r="C381" s="6" t="s">
        <v>24</v>
      </c>
      <c r="D381" s="10" t="s">
        <v>750</v>
      </c>
      <c r="E381" s="11" t="s">
        <v>129</v>
      </c>
      <c r="F381" s="28">
        <v>2433.3156325603313</v>
      </c>
      <c r="G381" s="53"/>
      <c r="H381" s="30">
        <v>18.239999999999998</v>
      </c>
      <c r="I381" s="31">
        <f t="shared" si="9"/>
        <v>0</v>
      </c>
    </row>
    <row r="382" spans="1:9" x14ac:dyDescent="0.2">
      <c r="A382" s="27" t="s">
        <v>22</v>
      </c>
      <c r="B382" s="9" t="s">
        <v>751</v>
      </c>
      <c r="C382" s="6" t="s">
        <v>24</v>
      </c>
      <c r="D382" s="10" t="s">
        <v>752</v>
      </c>
      <c r="E382" s="11" t="s">
        <v>129</v>
      </c>
      <c r="F382" s="28">
        <v>5836.0425299663639</v>
      </c>
      <c r="G382" s="53"/>
      <c r="H382" s="30">
        <v>27.599999999999998</v>
      </c>
      <c r="I382" s="31">
        <f t="shared" si="9"/>
        <v>0</v>
      </c>
    </row>
    <row r="383" spans="1:9" x14ac:dyDescent="0.2">
      <c r="A383" s="27" t="s">
        <v>22</v>
      </c>
      <c r="B383" s="9" t="s">
        <v>753</v>
      </c>
      <c r="C383" s="6" t="s">
        <v>24</v>
      </c>
      <c r="D383" s="10" t="s">
        <v>754</v>
      </c>
      <c r="E383" s="11" t="s">
        <v>129</v>
      </c>
      <c r="F383" s="28">
        <v>201.49453088837132</v>
      </c>
      <c r="G383" s="53"/>
      <c r="H383" s="30">
        <v>31.2</v>
      </c>
      <c r="I383" s="31">
        <f t="shared" si="9"/>
        <v>0</v>
      </c>
    </row>
    <row r="384" spans="1:9" ht="25.5" x14ac:dyDescent="0.2">
      <c r="A384" s="13" t="s">
        <v>27</v>
      </c>
      <c r="B384" s="9" t="s">
        <v>755</v>
      </c>
      <c r="C384" s="6" t="s">
        <v>24</v>
      </c>
      <c r="D384" s="10" t="s">
        <v>756</v>
      </c>
      <c r="E384" s="11" t="s">
        <v>129</v>
      </c>
      <c r="F384" s="28">
        <v>2614.8145229788643</v>
      </c>
      <c r="G384" s="53"/>
      <c r="H384" s="30">
        <v>34.799999999999997</v>
      </c>
      <c r="I384" s="31">
        <f t="shared" si="9"/>
        <v>0</v>
      </c>
    </row>
    <row r="385" spans="1:9" ht="25.5" x14ac:dyDescent="0.2">
      <c r="A385" s="27" t="s">
        <v>22</v>
      </c>
      <c r="B385" s="9" t="s">
        <v>758</v>
      </c>
      <c r="C385" s="6" t="s">
        <v>24</v>
      </c>
      <c r="D385" s="10" t="s">
        <v>759</v>
      </c>
      <c r="E385" s="11" t="s">
        <v>129</v>
      </c>
      <c r="F385" s="28">
        <v>2506.9289056632761</v>
      </c>
      <c r="G385" s="53"/>
      <c r="H385" s="30">
        <v>39.6</v>
      </c>
      <c r="I385" s="31">
        <f t="shared" si="9"/>
        <v>0</v>
      </c>
    </row>
    <row r="386" spans="1:9" ht="25.5" x14ac:dyDescent="0.2">
      <c r="A386" s="13" t="s">
        <v>27</v>
      </c>
      <c r="B386" s="9" t="s">
        <v>761</v>
      </c>
      <c r="C386" s="6" t="s">
        <v>24</v>
      </c>
      <c r="D386" s="10" t="s">
        <v>762</v>
      </c>
      <c r="E386" s="11" t="s">
        <v>129</v>
      </c>
      <c r="F386" s="28">
        <v>2506.9289056632761</v>
      </c>
      <c r="G386" s="53"/>
      <c r="H386" s="30">
        <v>46.8</v>
      </c>
      <c r="I386" s="31">
        <f t="shared" si="9"/>
        <v>0</v>
      </c>
    </row>
    <row r="387" spans="1:9" ht="25.5" x14ac:dyDescent="0.2">
      <c r="A387" s="27" t="s">
        <v>22</v>
      </c>
      <c r="B387" s="9" t="s">
        <v>763</v>
      </c>
      <c r="C387" s="6" t="s">
        <v>24</v>
      </c>
      <c r="D387" s="10" t="s">
        <v>764</v>
      </c>
      <c r="E387" s="11" t="s">
        <v>129</v>
      </c>
      <c r="F387" s="28">
        <v>922.87571399254045</v>
      </c>
      <c r="G387" s="53"/>
      <c r="H387" s="30">
        <v>34.799999999999997</v>
      </c>
      <c r="I387" s="31">
        <f t="shared" si="9"/>
        <v>0</v>
      </c>
    </row>
    <row r="388" spans="1:9" x14ac:dyDescent="0.2">
      <c r="A388" s="27" t="s">
        <v>22</v>
      </c>
      <c r="B388" s="9" t="s">
        <v>766</v>
      </c>
      <c r="C388" s="6" t="s">
        <v>24</v>
      </c>
      <c r="D388" s="10" t="s">
        <v>767</v>
      </c>
      <c r="E388" s="11" t="s">
        <v>129</v>
      </c>
      <c r="F388" s="28">
        <v>430.67533319651886</v>
      </c>
      <c r="G388" s="53"/>
      <c r="H388" s="30">
        <v>120</v>
      </c>
      <c r="I388" s="31">
        <f t="shared" si="9"/>
        <v>0</v>
      </c>
    </row>
    <row r="389" spans="1:9" ht="25.5" x14ac:dyDescent="0.2">
      <c r="A389" s="13" t="s">
        <v>27</v>
      </c>
      <c r="B389" s="9" t="s">
        <v>769</v>
      </c>
      <c r="C389" s="6" t="s">
        <v>24</v>
      </c>
      <c r="D389" s="10" t="s">
        <v>770</v>
      </c>
      <c r="E389" s="11" t="s">
        <v>129</v>
      </c>
      <c r="F389" s="28">
        <v>1261.2634757898052</v>
      </c>
      <c r="G389" s="53"/>
      <c r="H389" s="30">
        <v>210</v>
      </c>
      <c r="I389" s="31">
        <f t="shared" si="9"/>
        <v>0</v>
      </c>
    </row>
    <row r="390" spans="1:9" ht="25.5" x14ac:dyDescent="0.2">
      <c r="A390" s="27" t="s">
        <v>22</v>
      </c>
      <c r="B390" s="9" t="s">
        <v>772</v>
      </c>
      <c r="C390" s="6" t="s">
        <v>24</v>
      </c>
      <c r="D390" s="10" t="s">
        <v>773</v>
      </c>
      <c r="E390" s="11" t="s">
        <v>129</v>
      </c>
      <c r="F390" s="28">
        <v>15302.528606615952</v>
      </c>
      <c r="G390" s="53"/>
      <c r="H390" s="30">
        <v>214.79999999999998</v>
      </c>
      <c r="I390" s="31">
        <f t="shared" si="9"/>
        <v>0</v>
      </c>
    </row>
    <row r="391" spans="1:9" x14ac:dyDescent="0.2">
      <c r="A391" s="13" t="s">
        <v>27</v>
      </c>
      <c r="B391" s="9" t="s">
        <v>775</v>
      </c>
      <c r="C391" s="6" t="s">
        <v>24</v>
      </c>
      <c r="D391" s="10" t="s">
        <v>776</v>
      </c>
      <c r="E391" s="11" t="s">
        <v>129</v>
      </c>
      <c r="F391" s="28">
        <v>513.11410349833136</v>
      </c>
      <c r="G391" s="53"/>
      <c r="H391" s="30">
        <v>130.79999999999998</v>
      </c>
      <c r="I391" s="31">
        <f t="shared" si="9"/>
        <v>0</v>
      </c>
    </row>
    <row r="392" spans="1:9" ht="12.75" customHeight="1" x14ac:dyDescent="0.2">
      <c r="A392" s="27" t="s">
        <v>22</v>
      </c>
      <c r="D392" s="14" t="s">
        <v>777</v>
      </c>
      <c r="F392" s="28">
        <v>0</v>
      </c>
      <c r="G392" s="53"/>
      <c r="H392" s="30">
        <v>0</v>
      </c>
      <c r="I392" s="31">
        <f t="shared" si="9"/>
        <v>0</v>
      </c>
    </row>
    <row r="393" spans="1:9" x14ac:dyDescent="0.2">
      <c r="A393" s="27" t="s">
        <v>22</v>
      </c>
      <c r="B393" s="9" t="s">
        <v>779</v>
      </c>
      <c r="C393" s="6" t="s">
        <v>24</v>
      </c>
      <c r="D393" s="10" t="s">
        <v>780</v>
      </c>
      <c r="E393" s="11" t="s">
        <v>129</v>
      </c>
      <c r="F393" s="28">
        <v>3195.4302965383226</v>
      </c>
      <c r="G393" s="53"/>
      <c r="H393" s="30">
        <v>178.79999999999998</v>
      </c>
      <c r="I393" s="31">
        <f t="shared" si="9"/>
        <v>0</v>
      </c>
    </row>
    <row r="394" spans="1:9" ht="12.75" customHeight="1" x14ac:dyDescent="0.2">
      <c r="A394" s="27" t="s">
        <v>22</v>
      </c>
      <c r="D394" s="14" t="s">
        <v>781</v>
      </c>
      <c r="F394" s="28">
        <v>0</v>
      </c>
      <c r="G394" s="53"/>
      <c r="H394" s="30">
        <v>0</v>
      </c>
      <c r="I394" s="31">
        <f t="shared" si="9"/>
        <v>0</v>
      </c>
    </row>
    <row r="395" spans="1:9" ht="25.5" x14ac:dyDescent="0.2">
      <c r="A395" s="13" t="s">
        <v>27</v>
      </c>
      <c r="B395" s="9" t="s">
        <v>783</v>
      </c>
      <c r="C395" s="6" t="s">
        <v>24</v>
      </c>
      <c r="D395" s="10" t="s">
        <v>784</v>
      </c>
      <c r="E395" s="11" t="s">
        <v>129</v>
      </c>
      <c r="F395" s="28">
        <v>54.732171039822013</v>
      </c>
      <c r="G395" s="53"/>
      <c r="H395" s="30">
        <v>217.2</v>
      </c>
      <c r="I395" s="31">
        <f t="shared" si="9"/>
        <v>0</v>
      </c>
    </row>
    <row r="396" spans="1:9" x14ac:dyDescent="0.2">
      <c r="A396" s="27" t="s">
        <v>22</v>
      </c>
      <c r="B396" s="9" t="s">
        <v>786</v>
      </c>
      <c r="C396" s="6" t="s">
        <v>24</v>
      </c>
      <c r="D396" s="10" t="s">
        <v>787</v>
      </c>
      <c r="E396" s="11" t="s">
        <v>26</v>
      </c>
      <c r="F396" s="28">
        <v>14.894969404408705</v>
      </c>
      <c r="G396" s="53"/>
      <c r="H396" s="30">
        <v>7596</v>
      </c>
      <c r="I396" s="31">
        <f t="shared" si="9"/>
        <v>0</v>
      </c>
    </row>
    <row r="397" spans="1:9" ht="12.75" customHeight="1" x14ac:dyDescent="0.2">
      <c r="A397" s="13" t="s">
        <v>27</v>
      </c>
      <c r="D397" s="14" t="s">
        <v>788</v>
      </c>
      <c r="F397" s="28">
        <v>0</v>
      </c>
      <c r="G397" s="53"/>
      <c r="H397" s="30">
        <v>0</v>
      </c>
      <c r="I397" s="31">
        <f t="shared" si="9"/>
        <v>0</v>
      </c>
    </row>
    <row r="398" spans="1:9" ht="25.5" x14ac:dyDescent="0.2">
      <c r="A398" s="27" t="s">
        <v>22</v>
      </c>
      <c r="B398" s="9" t="s">
        <v>790</v>
      </c>
      <c r="C398" s="6" t="s">
        <v>24</v>
      </c>
      <c r="D398" s="10" t="s">
        <v>791</v>
      </c>
      <c r="E398" s="11" t="s">
        <v>26</v>
      </c>
      <c r="F398" s="28">
        <v>1744.9007071574113</v>
      </c>
      <c r="G398" s="53"/>
      <c r="H398" s="30">
        <v>7872</v>
      </c>
      <c r="I398" s="31">
        <f t="shared" si="9"/>
        <v>0</v>
      </c>
    </row>
    <row r="399" spans="1:9" ht="12.75" customHeight="1" x14ac:dyDescent="0.2">
      <c r="A399" s="13" t="s">
        <v>27</v>
      </c>
      <c r="D399" s="14" t="s">
        <v>792</v>
      </c>
      <c r="F399" s="28">
        <v>0</v>
      </c>
      <c r="G399" s="53"/>
      <c r="H399" s="30">
        <v>0</v>
      </c>
      <c r="I399" s="31">
        <f t="shared" si="9"/>
        <v>0</v>
      </c>
    </row>
    <row r="400" spans="1:9" x14ac:dyDescent="0.2">
      <c r="A400" s="27" t="s">
        <v>22</v>
      </c>
      <c r="B400" s="9" t="s">
        <v>793</v>
      </c>
      <c r="C400" s="6" t="s">
        <v>24</v>
      </c>
      <c r="D400" s="10" t="s">
        <v>794</v>
      </c>
      <c r="E400" s="11" t="s">
        <v>26</v>
      </c>
      <c r="F400" s="28">
        <v>71.061429977425604</v>
      </c>
      <c r="G400" s="53"/>
      <c r="H400" s="30">
        <v>7128</v>
      </c>
      <c r="I400" s="31">
        <f t="shared" si="9"/>
        <v>0</v>
      </c>
    </row>
    <row r="401" spans="1:9" ht="25.5" x14ac:dyDescent="0.2">
      <c r="A401" s="27" t="s">
        <v>22</v>
      </c>
      <c r="B401" s="9" t="s">
        <v>796</v>
      </c>
      <c r="C401" s="6" t="s">
        <v>24</v>
      </c>
      <c r="D401" s="10" t="s">
        <v>797</v>
      </c>
      <c r="E401" s="11" t="s">
        <v>26</v>
      </c>
      <c r="F401" s="28">
        <v>55.025379098963917</v>
      </c>
      <c r="G401" s="53"/>
      <c r="H401" s="30">
        <v>7368</v>
      </c>
      <c r="I401" s="31">
        <f t="shared" si="9"/>
        <v>0</v>
      </c>
    </row>
    <row r="402" spans="1:9" ht="25.5" x14ac:dyDescent="0.2">
      <c r="A402" s="27" t="s">
        <v>22</v>
      </c>
      <c r="B402" s="9" t="s">
        <v>798</v>
      </c>
      <c r="C402" s="6" t="s">
        <v>24</v>
      </c>
      <c r="D402" s="10" t="s">
        <v>799</v>
      </c>
      <c r="E402" s="11" t="s">
        <v>129</v>
      </c>
      <c r="F402" s="28">
        <v>48.868009856983939</v>
      </c>
      <c r="G402" s="53"/>
      <c r="H402" s="30">
        <v>306</v>
      </c>
      <c r="I402" s="31">
        <f t="shared" si="9"/>
        <v>0</v>
      </c>
    </row>
    <row r="403" spans="1:9" ht="12.75" customHeight="1" x14ac:dyDescent="0.2">
      <c r="A403" s="27" t="s">
        <v>22</v>
      </c>
      <c r="D403" s="14" t="s">
        <v>788</v>
      </c>
      <c r="F403" s="28">
        <v>0</v>
      </c>
      <c r="G403" s="53"/>
      <c r="H403" s="30">
        <v>0</v>
      </c>
      <c r="I403" s="31">
        <f t="shared" si="9"/>
        <v>0</v>
      </c>
    </row>
    <row r="404" spans="1:9" ht="25.5" x14ac:dyDescent="0.2">
      <c r="A404" s="27" t="s">
        <v>22</v>
      </c>
      <c r="B404" s="9" t="s">
        <v>800</v>
      </c>
      <c r="C404" s="6" t="s">
        <v>24</v>
      </c>
      <c r="D404" s="10" t="s">
        <v>801</v>
      </c>
      <c r="E404" s="11" t="s">
        <v>129</v>
      </c>
      <c r="F404" s="28">
        <v>7066.3142253198776</v>
      </c>
      <c r="G404" s="53"/>
      <c r="H404" s="30">
        <v>315.59999999999997</v>
      </c>
      <c r="I404" s="31">
        <f t="shared" si="9"/>
        <v>0</v>
      </c>
    </row>
    <row r="405" spans="1:9" ht="12.75" customHeight="1" x14ac:dyDescent="0.2">
      <c r="A405" s="27" t="s">
        <v>22</v>
      </c>
      <c r="D405" s="14" t="s">
        <v>792</v>
      </c>
      <c r="F405" s="28">
        <v>0</v>
      </c>
      <c r="G405" s="53"/>
      <c r="H405" s="30">
        <v>0</v>
      </c>
      <c r="I405" s="31">
        <f t="shared" si="9"/>
        <v>0</v>
      </c>
    </row>
    <row r="406" spans="1:9" ht="25.5" x14ac:dyDescent="0.2">
      <c r="A406" s="27" t="s">
        <v>22</v>
      </c>
      <c r="B406" s="9" t="s">
        <v>802</v>
      </c>
      <c r="C406" s="6" t="s">
        <v>24</v>
      </c>
      <c r="D406" s="10" t="s">
        <v>803</v>
      </c>
      <c r="E406" s="11" t="s">
        <v>129</v>
      </c>
      <c r="F406" s="28">
        <v>15988.830937047434</v>
      </c>
      <c r="G406" s="53"/>
      <c r="H406" s="30">
        <v>392.4</v>
      </c>
      <c r="I406" s="31">
        <f t="shared" si="9"/>
        <v>0</v>
      </c>
    </row>
    <row r="407" spans="1:9" ht="12.75" customHeight="1" x14ac:dyDescent="0.2">
      <c r="A407" s="13" t="s">
        <v>27</v>
      </c>
      <c r="D407" s="14" t="s">
        <v>792</v>
      </c>
      <c r="F407" s="28">
        <v>0</v>
      </c>
      <c r="G407" s="53"/>
      <c r="H407" s="30">
        <v>0</v>
      </c>
      <c r="I407" s="31">
        <f t="shared" si="9"/>
        <v>0</v>
      </c>
    </row>
    <row r="408" spans="1:9" ht="25.5" x14ac:dyDescent="0.2">
      <c r="A408" s="27" t="s">
        <v>22</v>
      </c>
      <c r="B408" s="9" t="s">
        <v>804</v>
      </c>
      <c r="C408" s="6" t="s">
        <v>24</v>
      </c>
      <c r="D408" s="10" t="s">
        <v>805</v>
      </c>
      <c r="E408" s="11" t="s">
        <v>129</v>
      </c>
      <c r="F408" s="28">
        <v>346.96286998458595</v>
      </c>
      <c r="G408" s="53"/>
      <c r="H408" s="30">
        <v>357.59999999999997</v>
      </c>
      <c r="I408" s="31">
        <f t="shared" si="9"/>
        <v>0</v>
      </c>
    </row>
    <row r="409" spans="1:9" ht="25.5" x14ac:dyDescent="0.2">
      <c r="A409" s="13" t="s">
        <v>27</v>
      </c>
      <c r="B409" s="9" t="s">
        <v>806</v>
      </c>
      <c r="C409" s="6" t="s">
        <v>24</v>
      </c>
      <c r="D409" s="10" t="s">
        <v>807</v>
      </c>
      <c r="E409" s="11" t="s">
        <v>129</v>
      </c>
      <c r="F409" s="28">
        <v>346.96286998458595</v>
      </c>
      <c r="G409" s="53"/>
      <c r="H409" s="30">
        <v>368.4</v>
      </c>
      <c r="I409" s="31">
        <f t="shared" si="9"/>
        <v>0</v>
      </c>
    </row>
    <row r="410" spans="1:9" ht="25.5" x14ac:dyDescent="0.2">
      <c r="A410" s="27" t="s">
        <v>22</v>
      </c>
      <c r="B410" s="9" t="s">
        <v>808</v>
      </c>
      <c r="C410" s="6" t="s">
        <v>24</v>
      </c>
      <c r="D410" s="10" t="s">
        <v>809</v>
      </c>
      <c r="E410" s="11" t="s">
        <v>129</v>
      </c>
      <c r="F410" s="28">
        <v>346.96286998458595</v>
      </c>
      <c r="G410" s="53"/>
      <c r="H410" s="30">
        <v>429.59999999999997</v>
      </c>
      <c r="I410" s="31">
        <f t="shared" si="9"/>
        <v>0</v>
      </c>
    </row>
    <row r="411" spans="1:9" ht="25.5" x14ac:dyDescent="0.2">
      <c r="A411" s="13" t="s">
        <v>27</v>
      </c>
      <c r="B411" s="9" t="s">
        <v>810</v>
      </c>
      <c r="C411" s="6" t="s">
        <v>24</v>
      </c>
      <c r="D411" s="10" t="s">
        <v>811</v>
      </c>
      <c r="E411" s="11" t="s">
        <v>129</v>
      </c>
      <c r="F411" s="28">
        <v>317.64206407039563</v>
      </c>
      <c r="G411" s="53"/>
      <c r="H411" s="30">
        <v>442.8</v>
      </c>
      <c r="I411" s="31">
        <f t="shared" si="9"/>
        <v>0</v>
      </c>
    </row>
    <row r="412" spans="1:9" ht="25.5" x14ac:dyDescent="0.2">
      <c r="A412" s="27" t="s">
        <v>22</v>
      </c>
      <c r="B412" s="9" t="s">
        <v>812</v>
      </c>
      <c r="C412" s="6" t="s">
        <v>24</v>
      </c>
      <c r="D412" s="10" t="s">
        <v>813</v>
      </c>
      <c r="E412" s="11" t="s">
        <v>26</v>
      </c>
      <c r="F412" s="28">
        <v>196.74260768421735</v>
      </c>
      <c r="G412" s="53"/>
      <c r="H412" s="30">
        <v>8856</v>
      </c>
      <c r="I412" s="31">
        <f t="shared" si="9"/>
        <v>0</v>
      </c>
    </row>
    <row r="413" spans="1:9" x14ac:dyDescent="0.2">
      <c r="A413" s="27" t="s">
        <v>22</v>
      </c>
      <c r="B413" s="9" t="s">
        <v>814</v>
      </c>
      <c r="C413" s="6" t="s">
        <v>24</v>
      </c>
      <c r="D413" s="10" t="s">
        <v>815</v>
      </c>
      <c r="E413" s="11" t="s">
        <v>26</v>
      </c>
      <c r="F413" s="28">
        <v>24.434004928491969</v>
      </c>
      <c r="G413" s="53"/>
      <c r="H413" s="30">
        <v>6744</v>
      </c>
      <c r="I413" s="31">
        <f t="shared" si="9"/>
        <v>0</v>
      </c>
    </row>
    <row r="414" spans="1:9" x14ac:dyDescent="0.2">
      <c r="A414" s="27" t="s">
        <v>22</v>
      </c>
      <c r="B414" s="9" t="s">
        <v>816</v>
      </c>
      <c r="C414" s="6" t="s">
        <v>24</v>
      </c>
      <c r="D414" s="10" t="s">
        <v>817</v>
      </c>
      <c r="E414" s="11" t="s">
        <v>26</v>
      </c>
      <c r="F414" s="28">
        <v>989.01514016200576</v>
      </c>
      <c r="G414" s="53"/>
      <c r="H414" s="30">
        <v>6996</v>
      </c>
      <c r="I414" s="31">
        <f t="shared" si="9"/>
        <v>0</v>
      </c>
    </row>
    <row r="415" spans="1:9" ht="12.75" customHeight="1" x14ac:dyDescent="0.2">
      <c r="A415" s="13" t="s">
        <v>27</v>
      </c>
      <c r="D415" s="14" t="s">
        <v>818</v>
      </c>
      <c r="F415" s="28">
        <v>0</v>
      </c>
      <c r="G415" s="53"/>
      <c r="H415" s="30">
        <v>0</v>
      </c>
      <c r="I415" s="31">
        <f t="shared" si="9"/>
        <v>0</v>
      </c>
    </row>
    <row r="416" spans="1:9" ht="25.5" x14ac:dyDescent="0.2">
      <c r="A416" s="27" t="s">
        <v>22</v>
      </c>
      <c r="B416" s="9" t="s">
        <v>819</v>
      </c>
      <c r="C416" s="6" t="s">
        <v>24</v>
      </c>
      <c r="D416" s="10" t="s">
        <v>820</v>
      </c>
      <c r="E416" s="11" t="s">
        <v>129</v>
      </c>
      <c r="F416" s="28">
        <v>4031.9235684642595</v>
      </c>
      <c r="G416" s="53"/>
      <c r="H416" s="30">
        <v>351.59999999999997</v>
      </c>
      <c r="I416" s="31">
        <f t="shared" si="9"/>
        <v>0</v>
      </c>
    </row>
    <row r="417" spans="1:9" ht="12.75" customHeight="1" x14ac:dyDescent="0.2">
      <c r="A417" s="27" t="s">
        <v>22</v>
      </c>
      <c r="D417" s="14" t="s">
        <v>818</v>
      </c>
      <c r="F417" s="28">
        <v>0</v>
      </c>
      <c r="G417" s="53"/>
      <c r="H417" s="30">
        <v>0</v>
      </c>
      <c r="I417" s="31">
        <f t="shared" si="9"/>
        <v>0</v>
      </c>
    </row>
    <row r="418" spans="1:9" ht="25.5" x14ac:dyDescent="0.2">
      <c r="A418" s="13" t="s">
        <v>27</v>
      </c>
      <c r="B418" s="9" t="s">
        <v>821</v>
      </c>
      <c r="C418" s="6" t="s">
        <v>24</v>
      </c>
      <c r="D418" s="10" t="s">
        <v>822</v>
      </c>
      <c r="E418" s="11" t="s">
        <v>129</v>
      </c>
      <c r="F418" s="28">
        <v>5889.5725479637049</v>
      </c>
      <c r="G418" s="53"/>
      <c r="H418" s="30">
        <v>421.2</v>
      </c>
      <c r="I418" s="31">
        <f t="shared" si="9"/>
        <v>0</v>
      </c>
    </row>
    <row r="419" spans="1:9" ht="12.75" customHeight="1" x14ac:dyDescent="0.2">
      <c r="A419" s="27" t="s">
        <v>22</v>
      </c>
      <c r="D419" s="14" t="s">
        <v>818</v>
      </c>
      <c r="F419" s="28">
        <v>0</v>
      </c>
      <c r="G419" s="53"/>
      <c r="H419" s="30">
        <v>0</v>
      </c>
      <c r="I419" s="31">
        <f t="shared" si="9"/>
        <v>0</v>
      </c>
    </row>
    <row r="420" spans="1:9" ht="25.5" x14ac:dyDescent="0.2">
      <c r="A420" s="13" t="s">
        <v>27</v>
      </c>
      <c r="B420" s="9" t="s">
        <v>823</v>
      </c>
      <c r="C420" s="6" t="s">
        <v>24</v>
      </c>
      <c r="D420" s="10" t="s">
        <v>824</v>
      </c>
      <c r="E420" s="11" t="s">
        <v>129</v>
      </c>
      <c r="F420" s="28">
        <v>83.075616756872705</v>
      </c>
      <c r="G420" s="53"/>
      <c r="H420" s="30">
        <v>489.59999999999997</v>
      </c>
      <c r="I420" s="31">
        <f t="shared" si="9"/>
        <v>0</v>
      </c>
    </row>
    <row r="421" spans="1:9" ht="25.5" x14ac:dyDescent="0.2">
      <c r="A421" s="27" t="s">
        <v>22</v>
      </c>
      <c r="B421" s="9" t="s">
        <v>826</v>
      </c>
      <c r="C421" s="6" t="s">
        <v>24</v>
      </c>
      <c r="D421" s="10" t="s">
        <v>827</v>
      </c>
      <c r="E421" s="11" t="s">
        <v>26</v>
      </c>
      <c r="F421" s="28">
        <v>123.73380095788333</v>
      </c>
      <c r="G421" s="53"/>
      <c r="H421" s="30">
        <v>7872</v>
      </c>
      <c r="I421" s="31">
        <f t="shared" si="9"/>
        <v>0</v>
      </c>
    </row>
    <row r="422" spans="1:9" ht="25.5" x14ac:dyDescent="0.2">
      <c r="A422" s="27" t="s">
        <v>22</v>
      </c>
      <c r="B422" s="9" t="s">
        <v>828</v>
      </c>
      <c r="C422" s="6" t="s">
        <v>24</v>
      </c>
      <c r="D422" s="10" t="s">
        <v>829</v>
      </c>
      <c r="E422" s="11" t="s">
        <v>26</v>
      </c>
      <c r="F422" s="28">
        <v>118.55379191304304</v>
      </c>
      <c r="G422" s="53"/>
      <c r="H422" s="30">
        <v>6564</v>
      </c>
      <c r="I422" s="31">
        <f t="shared" si="9"/>
        <v>0</v>
      </c>
    </row>
    <row r="423" spans="1:9" ht="12.75" customHeight="1" x14ac:dyDescent="0.2">
      <c r="A423" s="27" t="s">
        <v>22</v>
      </c>
      <c r="D423" s="14" t="s">
        <v>830</v>
      </c>
      <c r="F423" s="28">
        <v>0</v>
      </c>
      <c r="G423" s="53"/>
      <c r="H423" s="30">
        <v>0</v>
      </c>
      <c r="I423" s="31">
        <f t="shared" si="9"/>
        <v>0</v>
      </c>
    </row>
    <row r="424" spans="1:9" ht="25.5" x14ac:dyDescent="0.2">
      <c r="A424" s="27" t="s">
        <v>22</v>
      </c>
      <c r="B424" s="9" t="s">
        <v>831</v>
      </c>
      <c r="C424" s="6" t="s">
        <v>24</v>
      </c>
      <c r="D424" s="10" t="s">
        <v>832</v>
      </c>
      <c r="E424" s="11" t="s">
        <v>26</v>
      </c>
      <c r="F424" s="28">
        <v>136.89323090889349</v>
      </c>
      <c r="G424" s="53"/>
      <c r="H424" s="30">
        <v>6492</v>
      </c>
      <c r="I424" s="31">
        <f t="shared" si="9"/>
        <v>0</v>
      </c>
    </row>
    <row r="425" spans="1:9" ht="25.5" x14ac:dyDescent="0.2">
      <c r="A425" s="27" t="s">
        <v>22</v>
      </c>
      <c r="B425" s="9" t="s">
        <v>833</v>
      </c>
      <c r="C425" s="6" t="s">
        <v>24</v>
      </c>
      <c r="D425" s="10" t="s">
        <v>834</v>
      </c>
      <c r="E425" s="11" t="s">
        <v>129</v>
      </c>
      <c r="F425" s="28">
        <v>353.46139845914297</v>
      </c>
      <c r="G425" s="53"/>
      <c r="H425" s="30">
        <v>327.59999999999997</v>
      </c>
      <c r="I425" s="31">
        <f t="shared" si="9"/>
        <v>0</v>
      </c>
    </row>
    <row r="426" spans="1:9" ht="12.75" customHeight="1" x14ac:dyDescent="0.2">
      <c r="A426" s="27" t="s">
        <v>22</v>
      </c>
      <c r="D426" s="14" t="s">
        <v>830</v>
      </c>
      <c r="F426" s="28">
        <v>0</v>
      </c>
      <c r="G426" s="53"/>
      <c r="H426" s="30">
        <v>0</v>
      </c>
      <c r="I426" s="31">
        <f t="shared" si="9"/>
        <v>0</v>
      </c>
    </row>
    <row r="427" spans="1:9" ht="25.5" x14ac:dyDescent="0.2">
      <c r="A427" s="27" t="s">
        <v>22</v>
      </c>
      <c r="B427" s="9" t="s">
        <v>835</v>
      </c>
      <c r="C427" s="6" t="s">
        <v>24</v>
      </c>
      <c r="D427" s="10" t="s">
        <v>836</v>
      </c>
      <c r="E427" s="11" t="s">
        <v>129</v>
      </c>
      <c r="F427" s="28">
        <v>1100.8007900384202</v>
      </c>
      <c r="G427" s="53"/>
      <c r="H427" s="30">
        <v>392.4</v>
      </c>
      <c r="I427" s="31">
        <f t="shared" si="9"/>
        <v>0</v>
      </c>
    </row>
    <row r="428" spans="1:9" ht="12.75" customHeight="1" x14ac:dyDescent="0.2">
      <c r="A428" s="27" t="s">
        <v>22</v>
      </c>
      <c r="D428" s="14" t="s">
        <v>830</v>
      </c>
      <c r="F428" s="28">
        <v>0</v>
      </c>
      <c r="G428" s="53"/>
      <c r="H428" s="30">
        <v>0</v>
      </c>
      <c r="I428" s="31">
        <f t="shared" si="9"/>
        <v>0</v>
      </c>
    </row>
    <row r="429" spans="1:9" ht="25.5" x14ac:dyDescent="0.2">
      <c r="A429" s="27" t="s">
        <v>22</v>
      </c>
      <c r="B429" s="9" t="s">
        <v>837</v>
      </c>
      <c r="C429" s="6" t="s">
        <v>24</v>
      </c>
      <c r="D429" s="10" t="s">
        <v>838</v>
      </c>
      <c r="E429" s="11" t="s">
        <v>129</v>
      </c>
      <c r="F429" s="28">
        <v>873.01722249304669</v>
      </c>
      <c r="G429" s="53"/>
      <c r="H429" s="30">
        <v>388.8</v>
      </c>
      <c r="I429" s="31">
        <f t="shared" si="9"/>
        <v>0</v>
      </c>
    </row>
    <row r="430" spans="1:9" ht="25.5" x14ac:dyDescent="0.2">
      <c r="A430" s="27" t="s">
        <v>22</v>
      </c>
      <c r="B430" s="9" t="s">
        <v>839</v>
      </c>
      <c r="C430" s="6" t="s">
        <v>24</v>
      </c>
      <c r="D430" s="10" t="s">
        <v>840</v>
      </c>
      <c r="E430" s="11" t="s">
        <v>129</v>
      </c>
      <c r="F430" s="28">
        <v>208.7739117110068</v>
      </c>
      <c r="G430" s="53"/>
      <c r="H430" s="30">
        <v>457.2</v>
      </c>
      <c r="I430" s="31">
        <f t="shared" ref="I430:I471" si="10">F430*G430</f>
        <v>0</v>
      </c>
    </row>
    <row r="431" spans="1:9" ht="25.5" x14ac:dyDescent="0.2">
      <c r="A431" s="27" t="s">
        <v>22</v>
      </c>
      <c r="B431" s="9" t="s">
        <v>841</v>
      </c>
      <c r="C431" s="6" t="s">
        <v>24</v>
      </c>
      <c r="D431" s="10" t="s">
        <v>842</v>
      </c>
      <c r="E431" s="11" t="s">
        <v>129</v>
      </c>
      <c r="F431" s="28">
        <v>120.55738031717938</v>
      </c>
      <c r="G431" s="53"/>
      <c r="H431" s="30">
        <v>453.59999999999997</v>
      </c>
      <c r="I431" s="31">
        <f t="shared" si="10"/>
        <v>0</v>
      </c>
    </row>
    <row r="432" spans="1:9" ht="25.5" x14ac:dyDescent="0.2">
      <c r="A432" s="27" t="s">
        <v>22</v>
      </c>
      <c r="B432" s="9" t="s">
        <v>843</v>
      </c>
      <c r="C432" s="6" t="s">
        <v>24</v>
      </c>
      <c r="D432" s="10" t="s">
        <v>844</v>
      </c>
      <c r="E432" s="11" t="s">
        <v>129</v>
      </c>
      <c r="F432" s="28">
        <v>52.603915697574799</v>
      </c>
      <c r="G432" s="53"/>
      <c r="H432" s="30">
        <v>528</v>
      </c>
      <c r="I432" s="31">
        <f t="shared" si="10"/>
        <v>0</v>
      </c>
    </row>
    <row r="433" spans="1:9" ht="25.5" x14ac:dyDescent="0.2">
      <c r="A433" s="27" t="s">
        <v>22</v>
      </c>
      <c r="B433" s="9" t="s">
        <v>846</v>
      </c>
      <c r="C433" s="6" t="s">
        <v>24</v>
      </c>
      <c r="D433" s="10" t="s">
        <v>847</v>
      </c>
      <c r="E433" s="11" t="s">
        <v>129</v>
      </c>
      <c r="F433" s="28">
        <v>38.760779987686696</v>
      </c>
      <c r="G433" s="53"/>
      <c r="H433" s="30">
        <v>520.79999999999995</v>
      </c>
      <c r="I433" s="31">
        <f t="shared" si="10"/>
        <v>0</v>
      </c>
    </row>
    <row r="434" spans="1:9" ht="25.5" x14ac:dyDescent="0.2">
      <c r="A434" s="13" t="s">
        <v>27</v>
      </c>
      <c r="B434" s="9" t="s">
        <v>848</v>
      </c>
      <c r="C434" s="6" t="s">
        <v>24</v>
      </c>
      <c r="D434" s="10" t="s">
        <v>849</v>
      </c>
      <c r="E434" s="11" t="s">
        <v>129</v>
      </c>
      <c r="F434" s="28">
        <v>6.1525047599502694</v>
      </c>
      <c r="G434" s="53"/>
      <c r="H434" s="30">
        <v>582</v>
      </c>
      <c r="I434" s="31">
        <f t="shared" si="10"/>
        <v>0</v>
      </c>
    </row>
    <row r="435" spans="1:9" x14ac:dyDescent="0.2">
      <c r="A435" s="27" t="s">
        <v>22</v>
      </c>
      <c r="B435" s="9" t="s">
        <v>850</v>
      </c>
      <c r="C435" s="6" t="s">
        <v>24</v>
      </c>
      <c r="D435" s="10" t="s">
        <v>1632</v>
      </c>
      <c r="E435" s="11" t="s">
        <v>26</v>
      </c>
      <c r="F435" s="28">
        <v>92.213934600128695</v>
      </c>
      <c r="G435" s="53"/>
      <c r="H435" s="30">
        <v>8856</v>
      </c>
      <c r="I435" s="31">
        <f t="shared" si="10"/>
        <v>0</v>
      </c>
    </row>
    <row r="436" spans="1:9" ht="25.5" x14ac:dyDescent="0.2">
      <c r="A436" s="13" t="s">
        <v>27</v>
      </c>
      <c r="B436" s="9" t="s">
        <v>852</v>
      </c>
      <c r="C436" s="6" t="s">
        <v>24</v>
      </c>
      <c r="D436" s="10" t="s">
        <v>1633</v>
      </c>
      <c r="E436" s="11" t="s">
        <v>129</v>
      </c>
      <c r="F436" s="28">
        <v>70.753804739428091</v>
      </c>
      <c r="G436" s="53"/>
      <c r="H436" s="30">
        <v>354</v>
      </c>
      <c r="I436" s="31">
        <f t="shared" si="10"/>
        <v>0</v>
      </c>
    </row>
    <row r="437" spans="1:9" x14ac:dyDescent="0.2">
      <c r="A437" s="27" t="s">
        <v>22</v>
      </c>
      <c r="B437" s="9" t="s">
        <v>854</v>
      </c>
      <c r="C437" s="6" t="s">
        <v>24</v>
      </c>
      <c r="D437" s="10" t="s">
        <v>1634</v>
      </c>
      <c r="E437" s="11" t="s">
        <v>129</v>
      </c>
      <c r="F437" s="28">
        <v>71.061429977425604</v>
      </c>
      <c r="G437" s="53"/>
      <c r="H437" s="30">
        <v>442.8</v>
      </c>
      <c r="I437" s="31">
        <f t="shared" si="10"/>
        <v>0</v>
      </c>
    </row>
    <row r="438" spans="1:9" ht="25.5" x14ac:dyDescent="0.2">
      <c r="A438" s="27" t="s">
        <v>22</v>
      </c>
      <c r="B438" s="9" t="s">
        <v>856</v>
      </c>
      <c r="C438" s="6" t="s">
        <v>24</v>
      </c>
      <c r="D438" s="10" t="s">
        <v>857</v>
      </c>
      <c r="E438" s="11" t="s">
        <v>129</v>
      </c>
      <c r="F438" s="28">
        <v>462.49661888846737</v>
      </c>
      <c r="G438" s="53"/>
      <c r="H438" s="30">
        <v>558</v>
      </c>
      <c r="I438" s="31">
        <f t="shared" si="10"/>
        <v>0</v>
      </c>
    </row>
    <row r="439" spans="1:9" ht="25.5" x14ac:dyDescent="0.2">
      <c r="A439" s="27" t="s">
        <v>22</v>
      </c>
      <c r="B439" s="9" t="s">
        <v>858</v>
      </c>
      <c r="C439" s="6" t="s">
        <v>24</v>
      </c>
      <c r="D439" s="10" t="s">
        <v>859</v>
      </c>
      <c r="E439" s="11" t="s">
        <v>129</v>
      </c>
      <c r="F439" s="28">
        <v>31.422130338040674</v>
      </c>
      <c r="G439" s="53"/>
      <c r="H439" s="30">
        <v>558</v>
      </c>
      <c r="I439" s="31">
        <f t="shared" si="10"/>
        <v>0</v>
      </c>
    </row>
    <row r="440" spans="1:9" x14ac:dyDescent="0.2">
      <c r="A440" s="27" t="s">
        <v>22</v>
      </c>
      <c r="B440" s="9" t="s">
        <v>860</v>
      </c>
      <c r="C440" s="6" t="s">
        <v>24</v>
      </c>
      <c r="D440" s="10" t="s">
        <v>861</v>
      </c>
      <c r="E440" s="11" t="s">
        <v>129</v>
      </c>
      <c r="F440" s="28">
        <v>3142.2130338040674</v>
      </c>
      <c r="G440" s="53"/>
      <c r="H440" s="30">
        <v>7.08</v>
      </c>
      <c r="I440" s="31">
        <f t="shared" si="10"/>
        <v>0</v>
      </c>
    </row>
    <row r="441" spans="1:9" ht="25.5" x14ac:dyDescent="0.2">
      <c r="A441" s="27" t="s">
        <v>22</v>
      </c>
      <c r="B441" s="9" t="s">
        <v>863</v>
      </c>
      <c r="C441" s="6" t="s">
        <v>24</v>
      </c>
      <c r="D441" s="10" t="s">
        <v>864</v>
      </c>
      <c r="E441" s="11" t="s">
        <v>26</v>
      </c>
      <c r="F441" s="28">
        <v>305.27845757657872</v>
      </c>
      <c r="G441" s="53"/>
      <c r="H441" s="30">
        <v>9228</v>
      </c>
      <c r="I441" s="31">
        <f t="shared" si="10"/>
        <v>0</v>
      </c>
    </row>
    <row r="442" spans="1:9" ht="12.75" customHeight="1" x14ac:dyDescent="0.2">
      <c r="A442" s="27" t="s">
        <v>22</v>
      </c>
      <c r="D442" s="14" t="s">
        <v>865</v>
      </c>
      <c r="F442" s="28">
        <v>0</v>
      </c>
      <c r="G442" s="53"/>
      <c r="H442" s="30">
        <v>0</v>
      </c>
      <c r="I442" s="31">
        <f t="shared" si="10"/>
        <v>0</v>
      </c>
    </row>
    <row r="443" spans="1:9" ht="25.5" x14ac:dyDescent="0.2">
      <c r="A443" s="27" t="s">
        <v>22</v>
      </c>
      <c r="B443" s="9" t="s">
        <v>867</v>
      </c>
      <c r="C443" s="6" t="s">
        <v>24</v>
      </c>
      <c r="D443" s="10" t="s">
        <v>868</v>
      </c>
      <c r="E443" s="11" t="s">
        <v>26</v>
      </c>
      <c r="F443" s="28">
        <v>136.27798043289846</v>
      </c>
      <c r="G443" s="53"/>
      <c r="H443" s="30">
        <v>8940</v>
      </c>
      <c r="I443" s="31">
        <f t="shared" si="10"/>
        <v>0</v>
      </c>
    </row>
    <row r="444" spans="1:9" ht="12.75" customHeight="1" x14ac:dyDescent="0.2">
      <c r="A444" s="27" t="s">
        <v>22</v>
      </c>
      <c r="D444" s="14" t="s">
        <v>869</v>
      </c>
      <c r="F444" s="28">
        <v>0</v>
      </c>
      <c r="G444" s="53"/>
      <c r="H444" s="30">
        <v>0</v>
      </c>
      <c r="I444" s="31">
        <f t="shared" si="10"/>
        <v>0</v>
      </c>
    </row>
    <row r="445" spans="1:9" ht="25.5" x14ac:dyDescent="0.2">
      <c r="A445" s="27" t="s">
        <v>22</v>
      </c>
      <c r="B445" s="9" t="s">
        <v>870</v>
      </c>
      <c r="C445" s="6" t="s">
        <v>24</v>
      </c>
      <c r="D445" s="10" t="s">
        <v>1635</v>
      </c>
      <c r="E445" s="11" t="s">
        <v>129</v>
      </c>
      <c r="F445" s="28">
        <v>210.13244238503094</v>
      </c>
      <c r="G445" s="53"/>
      <c r="H445" s="30">
        <v>280.8</v>
      </c>
      <c r="I445" s="31">
        <f t="shared" si="10"/>
        <v>0</v>
      </c>
    </row>
    <row r="446" spans="1:9" ht="25.5" x14ac:dyDescent="0.2">
      <c r="A446" s="27" t="s">
        <v>22</v>
      </c>
      <c r="B446" s="9" t="s">
        <v>873</v>
      </c>
      <c r="C446" s="6" t="s">
        <v>24</v>
      </c>
      <c r="D446" s="10" t="s">
        <v>1636</v>
      </c>
      <c r="E446" s="11" t="s">
        <v>129</v>
      </c>
      <c r="F446" s="28">
        <v>152.46819075378988</v>
      </c>
      <c r="G446" s="53"/>
      <c r="H446" s="30">
        <v>421.2</v>
      </c>
      <c r="I446" s="31">
        <f t="shared" si="10"/>
        <v>0</v>
      </c>
    </row>
    <row r="447" spans="1:9" ht="25.5" x14ac:dyDescent="0.2">
      <c r="A447" s="13" t="s">
        <v>27</v>
      </c>
      <c r="B447" s="9" t="s">
        <v>875</v>
      </c>
      <c r="C447" s="6" t="s">
        <v>24</v>
      </c>
      <c r="D447" s="10" t="s">
        <v>1637</v>
      </c>
      <c r="E447" s="11" t="s">
        <v>129</v>
      </c>
      <c r="F447" s="28">
        <v>96.416583447829325</v>
      </c>
      <c r="G447" s="53"/>
      <c r="H447" s="30">
        <v>631.19999999999993</v>
      </c>
      <c r="I447" s="31">
        <f t="shared" si="10"/>
        <v>0</v>
      </c>
    </row>
    <row r="448" spans="1:9" x14ac:dyDescent="0.2">
      <c r="A448" s="27" t="s">
        <v>22</v>
      </c>
      <c r="B448" s="9" t="s">
        <v>877</v>
      </c>
      <c r="C448" s="6" t="s">
        <v>89</v>
      </c>
      <c r="D448" s="10" t="s">
        <v>878</v>
      </c>
      <c r="E448" s="11" t="s">
        <v>41</v>
      </c>
      <c r="F448" s="28">
        <v>20.426315803034893</v>
      </c>
      <c r="G448" s="53"/>
      <c r="H448" s="30">
        <v>1227.5999999999999</v>
      </c>
      <c r="I448" s="31">
        <f t="shared" si="10"/>
        <v>0</v>
      </c>
    </row>
    <row r="449" spans="1:9" x14ac:dyDescent="0.2">
      <c r="A449" s="27" t="s">
        <v>22</v>
      </c>
      <c r="B449" s="9" t="s">
        <v>879</v>
      </c>
      <c r="C449" s="6" t="s">
        <v>24</v>
      </c>
      <c r="D449" s="10" t="s">
        <v>880</v>
      </c>
      <c r="E449" s="11" t="s">
        <v>26</v>
      </c>
      <c r="F449" s="28">
        <v>5.0920466270977265</v>
      </c>
      <c r="G449" s="53"/>
      <c r="H449" s="30">
        <v>15360</v>
      </c>
      <c r="I449" s="31">
        <f t="shared" si="10"/>
        <v>0</v>
      </c>
    </row>
    <row r="450" spans="1:9" x14ac:dyDescent="0.2">
      <c r="A450" s="13" t="s">
        <v>27</v>
      </c>
      <c r="B450" s="9" t="s">
        <v>882</v>
      </c>
      <c r="C450" s="6" t="s">
        <v>24</v>
      </c>
      <c r="D450" s="10" t="s">
        <v>883</v>
      </c>
      <c r="E450" s="11" t="s">
        <v>129</v>
      </c>
      <c r="F450" s="28">
        <v>136.52408062329647</v>
      </c>
      <c r="G450" s="53"/>
      <c r="H450" s="30">
        <v>808.8</v>
      </c>
      <c r="I450" s="31">
        <f t="shared" si="10"/>
        <v>0</v>
      </c>
    </row>
    <row r="451" spans="1:9" x14ac:dyDescent="0.2">
      <c r="A451" s="27" t="s">
        <v>22</v>
      </c>
      <c r="B451" s="9" t="s">
        <v>885</v>
      </c>
      <c r="C451" s="6" t="s">
        <v>24</v>
      </c>
      <c r="D451" s="10" t="s">
        <v>886</v>
      </c>
      <c r="E451" s="11" t="s">
        <v>205</v>
      </c>
      <c r="F451" s="28">
        <v>1547.6010473178908</v>
      </c>
      <c r="G451" s="53"/>
      <c r="H451" s="30">
        <v>364.8</v>
      </c>
      <c r="I451" s="31">
        <f t="shared" si="10"/>
        <v>0</v>
      </c>
    </row>
    <row r="452" spans="1:9" x14ac:dyDescent="0.2">
      <c r="A452" s="27" t="s">
        <v>22</v>
      </c>
      <c r="B452" s="9" t="s">
        <v>888</v>
      </c>
      <c r="C452" s="6" t="s">
        <v>24</v>
      </c>
      <c r="D452" s="10" t="s">
        <v>889</v>
      </c>
      <c r="E452" s="11" t="s">
        <v>129</v>
      </c>
      <c r="F452" s="28">
        <v>2.9320805914190364</v>
      </c>
      <c r="G452" s="53"/>
      <c r="H452" s="30">
        <v>2352</v>
      </c>
      <c r="I452" s="31">
        <f t="shared" si="10"/>
        <v>0</v>
      </c>
    </row>
    <row r="453" spans="1:9" ht="25.5" x14ac:dyDescent="0.2">
      <c r="A453" s="27" t="s">
        <v>22</v>
      </c>
      <c r="B453" s="9" t="s">
        <v>891</v>
      </c>
      <c r="C453" s="6" t="s">
        <v>24</v>
      </c>
      <c r="D453" s="10" t="s">
        <v>892</v>
      </c>
      <c r="E453" s="11" t="s">
        <v>129</v>
      </c>
      <c r="F453" s="28">
        <v>9.7736019713967881</v>
      </c>
      <c r="G453" s="53"/>
      <c r="H453" s="30">
        <v>1512</v>
      </c>
      <c r="I453" s="31">
        <f t="shared" si="10"/>
        <v>0</v>
      </c>
    </row>
    <row r="454" spans="1:9" ht="25.5" x14ac:dyDescent="0.2">
      <c r="A454" s="27" t="s">
        <v>22</v>
      </c>
      <c r="B454" s="9" t="s">
        <v>891</v>
      </c>
      <c r="C454" s="6" t="s">
        <v>89</v>
      </c>
      <c r="D454" s="10" t="s">
        <v>892</v>
      </c>
      <c r="E454" s="11" t="s">
        <v>129</v>
      </c>
      <c r="F454" s="28">
        <v>9.7736019713967881</v>
      </c>
      <c r="G454" s="53"/>
      <c r="H454" s="30">
        <v>1512</v>
      </c>
      <c r="I454" s="31">
        <f t="shared" si="10"/>
        <v>0</v>
      </c>
    </row>
    <row r="455" spans="1:9" ht="12.75" customHeight="1" x14ac:dyDescent="0.2">
      <c r="A455" s="27" t="s">
        <v>22</v>
      </c>
      <c r="D455" s="14" t="s">
        <v>893</v>
      </c>
      <c r="F455" s="28">
        <v>0</v>
      </c>
      <c r="G455" s="53"/>
      <c r="H455" s="30">
        <v>0</v>
      </c>
      <c r="I455" s="31">
        <f t="shared" si="10"/>
        <v>0</v>
      </c>
    </row>
    <row r="456" spans="1:9" x14ac:dyDescent="0.2">
      <c r="A456" s="27" t="s">
        <v>22</v>
      </c>
      <c r="B456" s="9" t="s">
        <v>895</v>
      </c>
      <c r="C456" s="6" t="s">
        <v>24</v>
      </c>
      <c r="D456" s="10" t="s">
        <v>896</v>
      </c>
      <c r="E456" s="11" t="s">
        <v>129</v>
      </c>
      <c r="F456" s="28">
        <v>110.74508567910485</v>
      </c>
      <c r="G456" s="53"/>
      <c r="H456" s="30">
        <v>1632</v>
      </c>
      <c r="I456" s="31">
        <f t="shared" si="10"/>
        <v>0</v>
      </c>
    </row>
    <row r="457" spans="1:9" x14ac:dyDescent="0.2">
      <c r="A457" s="27" t="s">
        <v>22</v>
      </c>
      <c r="B457" s="9" t="s">
        <v>895</v>
      </c>
      <c r="C457" s="6" t="s">
        <v>89</v>
      </c>
      <c r="D457" s="10" t="s">
        <v>896</v>
      </c>
      <c r="E457" s="11" t="s">
        <v>129</v>
      </c>
      <c r="F457" s="28">
        <v>55.680168077549936</v>
      </c>
      <c r="G457" s="53"/>
      <c r="H457" s="30">
        <v>1632</v>
      </c>
      <c r="I457" s="31">
        <f t="shared" si="10"/>
        <v>0</v>
      </c>
    </row>
    <row r="458" spans="1:9" ht="12.75" customHeight="1" x14ac:dyDescent="0.2">
      <c r="A458" s="27" t="s">
        <v>22</v>
      </c>
      <c r="D458" s="14" t="s">
        <v>893</v>
      </c>
      <c r="F458" s="28">
        <v>0</v>
      </c>
      <c r="G458" s="53"/>
      <c r="H458" s="30">
        <v>0</v>
      </c>
      <c r="I458" s="31">
        <f t="shared" si="10"/>
        <v>0</v>
      </c>
    </row>
    <row r="459" spans="1:9" ht="25.5" x14ac:dyDescent="0.2">
      <c r="A459" s="27" t="s">
        <v>22</v>
      </c>
      <c r="B459" s="9" t="s">
        <v>897</v>
      </c>
      <c r="C459" s="6" t="s">
        <v>24</v>
      </c>
      <c r="D459" s="10" t="s">
        <v>898</v>
      </c>
      <c r="E459" s="11" t="s">
        <v>129</v>
      </c>
      <c r="F459" s="28">
        <v>59.802346266716619</v>
      </c>
      <c r="G459" s="53"/>
      <c r="H459" s="30">
        <v>625.19999999999993</v>
      </c>
      <c r="I459" s="31">
        <f t="shared" si="10"/>
        <v>0</v>
      </c>
    </row>
    <row r="460" spans="1:9" ht="25.5" x14ac:dyDescent="0.2">
      <c r="A460" s="27" t="s">
        <v>22</v>
      </c>
      <c r="B460" s="9" t="s">
        <v>899</v>
      </c>
      <c r="C460" s="6" t="s">
        <v>24</v>
      </c>
      <c r="D460" s="10" t="s">
        <v>900</v>
      </c>
      <c r="E460" s="11" t="s">
        <v>129</v>
      </c>
      <c r="F460" s="28">
        <v>16.18508486463308</v>
      </c>
      <c r="G460" s="53"/>
      <c r="H460" s="30">
        <v>850.8</v>
      </c>
      <c r="I460" s="31">
        <f t="shared" si="10"/>
        <v>0</v>
      </c>
    </row>
    <row r="461" spans="1:9" ht="25.5" x14ac:dyDescent="0.2">
      <c r="A461" s="27" t="s">
        <v>22</v>
      </c>
      <c r="B461" s="9" t="s">
        <v>901</v>
      </c>
      <c r="C461" s="6" t="s">
        <v>24</v>
      </c>
      <c r="D461" s="10" t="s">
        <v>902</v>
      </c>
      <c r="E461" s="11" t="s">
        <v>129</v>
      </c>
      <c r="F461" s="28">
        <v>9.2287571399254045</v>
      </c>
      <c r="G461" s="53"/>
      <c r="H461" s="30">
        <v>654</v>
      </c>
      <c r="I461" s="31">
        <f t="shared" si="10"/>
        <v>0</v>
      </c>
    </row>
    <row r="462" spans="1:9" ht="25.5" x14ac:dyDescent="0.2">
      <c r="A462" s="27" t="s">
        <v>22</v>
      </c>
      <c r="B462" s="9" t="s">
        <v>903</v>
      </c>
      <c r="C462" s="6" t="s">
        <v>24</v>
      </c>
      <c r="D462" s="10" t="s">
        <v>904</v>
      </c>
      <c r="E462" s="11" t="s">
        <v>129</v>
      </c>
      <c r="F462" s="28">
        <v>9.2287571399254045</v>
      </c>
      <c r="G462" s="53"/>
      <c r="H462" s="30">
        <v>799.19999999999993</v>
      </c>
      <c r="I462" s="31">
        <f t="shared" si="10"/>
        <v>0</v>
      </c>
    </row>
    <row r="463" spans="1:9" ht="25.5" x14ac:dyDescent="0.2">
      <c r="A463" s="27" t="s">
        <v>22</v>
      </c>
      <c r="B463" s="9" t="s">
        <v>905</v>
      </c>
      <c r="C463" s="6" t="s">
        <v>24</v>
      </c>
      <c r="D463" s="10" t="s">
        <v>906</v>
      </c>
      <c r="E463" s="11" t="s">
        <v>129</v>
      </c>
      <c r="F463" s="28">
        <v>22.456642373818482</v>
      </c>
      <c r="G463" s="53"/>
      <c r="H463" s="30">
        <v>825.6</v>
      </c>
      <c r="I463" s="31">
        <f t="shared" si="10"/>
        <v>0</v>
      </c>
    </row>
    <row r="464" spans="1:9" ht="12.75" customHeight="1" x14ac:dyDescent="0.2">
      <c r="A464" s="2" t="s">
        <v>20</v>
      </c>
      <c r="B464" s="9" t="s">
        <v>907</v>
      </c>
      <c r="C464" s="6" t="s">
        <v>24</v>
      </c>
      <c r="D464" s="10" t="s">
        <v>908</v>
      </c>
      <c r="E464" s="11" t="s">
        <v>129</v>
      </c>
      <c r="F464" s="28">
        <v>22.456642373818482</v>
      </c>
      <c r="G464" s="56"/>
      <c r="H464" s="44">
        <v>913.19999999999993</v>
      </c>
      <c r="I464" s="31">
        <f t="shared" si="10"/>
        <v>0</v>
      </c>
    </row>
    <row r="465" spans="1:9" ht="25.5" x14ac:dyDescent="0.2">
      <c r="A465" s="27" t="s">
        <v>22</v>
      </c>
      <c r="B465" s="9" t="s">
        <v>909</v>
      </c>
      <c r="C465" s="6" t="s">
        <v>24</v>
      </c>
      <c r="D465" s="10" t="s">
        <v>910</v>
      </c>
      <c r="E465" s="11" t="s">
        <v>26</v>
      </c>
      <c r="F465" s="28">
        <v>5.0040842093551552</v>
      </c>
      <c r="G465" s="53"/>
      <c r="H465" s="30">
        <v>4440</v>
      </c>
      <c r="I465" s="31">
        <f t="shared" si="10"/>
        <v>0</v>
      </c>
    </row>
    <row r="466" spans="1:9" x14ac:dyDescent="0.2">
      <c r="A466" s="27" t="s">
        <v>22</v>
      </c>
      <c r="B466" s="9" t="s">
        <v>912</v>
      </c>
      <c r="C466" s="6" t="s">
        <v>24</v>
      </c>
      <c r="D466" s="10" t="s">
        <v>913</v>
      </c>
      <c r="E466" s="11" t="s">
        <v>129</v>
      </c>
      <c r="F466" s="28">
        <v>8.3058814259328635</v>
      </c>
      <c r="G466" s="53"/>
      <c r="H466" s="30">
        <v>1183.2</v>
      </c>
      <c r="I466" s="31">
        <f t="shared" si="10"/>
        <v>0</v>
      </c>
    </row>
    <row r="467" spans="1:9" x14ac:dyDescent="0.2">
      <c r="A467" s="27" t="s">
        <v>22</v>
      </c>
      <c r="B467" s="9" t="s">
        <v>915</v>
      </c>
      <c r="C467" s="6" t="s">
        <v>24</v>
      </c>
      <c r="D467" s="10" t="s">
        <v>916</v>
      </c>
      <c r="E467" s="11" t="s">
        <v>129</v>
      </c>
      <c r="F467" s="28">
        <v>171.34725756461498</v>
      </c>
      <c r="G467" s="53"/>
      <c r="H467" s="30">
        <v>1236</v>
      </c>
      <c r="I467" s="31">
        <f t="shared" si="10"/>
        <v>0</v>
      </c>
    </row>
    <row r="468" spans="1:9" x14ac:dyDescent="0.2">
      <c r="A468" s="27" t="s">
        <v>22</v>
      </c>
      <c r="B468" s="9" t="s">
        <v>917</v>
      </c>
      <c r="C468" s="6" t="s">
        <v>24</v>
      </c>
      <c r="D468" s="10" t="s">
        <v>918</v>
      </c>
      <c r="E468" s="11" t="s">
        <v>129</v>
      </c>
      <c r="F468" s="28">
        <v>66.754676645460421</v>
      </c>
      <c r="G468" s="53"/>
      <c r="H468" s="30">
        <v>541.19999999999993</v>
      </c>
      <c r="I468" s="31">
        <f t="shared" si="10"/>
        <v>0</v>
      </c>
    </row>
    <row r="469" spans="1:9" ht="25.5" x14ac:dyDescent="0.2">
      <c r="A469" s="27" t="s">
        <v>22</v>
      </c>
      <c r="B469" s="9" t="s">
        <v>919</v>
      </c>
      <c r="C469" s="6" t="s">
        <v>24</v>
      </c>
      <c r="D469" s="10" t="s">
        <v>920</v>
      </c>
      <c r="E469" s="11" t="s">
        <v>129</v>
      </c>
      <c r="F469" s="28">
        <v>75.060558071393288</v>
      </c>
      <c r="G469" s="53"/>
      <c r="H469" s="30">
        <v>649.19999999999993</v>
      </c>
      <c r="I469" s="31">
        <f t="shared" si="10"/>
        <v>0</v>
      </c>
    </row>
    <row r="470" spans="1:9" x14ac:dyDescent="0.2">
      <c r="A470" s="27" t="s">
        <v>22</v>
      </c>
      <c r="B470" s="9" t="s">
        <v>921</v>
      </c>
      <c r="C470" s="6" t="s">
        <v>24</v>
      </c>
      <c r="D470" s="10" t="s">
        <v>922</v>
      </c>
      <c r="E470" s="11" t="s">
        <v>205</v>
      </c>
      <c r="F470" s="28">
        <v>938.25697589241611</v>
      </c>
      <c r="G470" s="53"/>
      <c r="H470" s="30">
        <v>129.6</v>
      </c>
      <c r="I470" s="31">
        <f t="shared" si="10"/>
        <v>0</v>
      </c>
    </row>
    <row r="471" spans="1:9" x14ac:dyDescent="0.2">
      <c r="A471" s="27" t="s">
        <v>22</v>
      </c>
      <c r="B471" s="9" t="s">
        <v>924</v>
      </c>
      <c r="C471" s="6" t="s">
        <v>24</v>
      </c>
      <c r="D471" s="10" t="s">
        <v>925</v>
      </c>
      <c r="E471" s="11" t="s">
        <v>205</v>
      </c>
      <c r="F471" s="28">
        <v>15.381261899875673</v>
      </c>
      <c r="G471" s="53"/>
      <c r="H471" s="30">
        <v>218.4</v>
      </c>
      <c r="I471" s="31">
        <f t="shared" si="10"/>
        <v>0</v>
      </c>
    </row>
    <row r="472" spans="1:9" ht="12.75" customHeight="1" x14ac:dyDescent="0.2">
      <c r="A472" s="27" t="s">
        <v>22</v>
      </c>
      <c r="B472" s="35" t="s">
        <v>17</v>
      </c>
      <c r="C472" s="36"/>
      <c r="D472" s="37" t="s">
        <v>926</v>
      </c>
      <c r="E472" s="36"/>
      <c r="F472" s="46">
        <v>0</v>
      </c>
      <c r="G472" s="57"/>
      <c r="H472" s="47"/>
      <c r="I472" s="26">
        <f>SUM(I473:I481)</f>
        <v>0</v>
      </c>
    </row>
    <row r="473" spans="1:9" ht="25.5" x14ac:dyDescent="0.2">
      <c r="A473" s="27" t="s">
        <v>22</v>
      </c>
      <c r="B473" s="9" t="s">
        <v>927</v>
      </c>
      <c r="C473" s="6" t="s">
        <v>24</v>
      </c>
      <c r="D473" s="10" t="s">
        <v>928</v>
      </c>
      <c r="E473" s="11" t="s">
        <v>129</v>
      </c>
      <c r="F473" s="28">
        <v>8.7980818067288844</v>
      </c>
      <c r="G473" s="53"/>
      <c r="H473" s="30">
        <v>2256</v>
      </c>
      <c r="I473" s="31">
        <f t="shared" ref="I473:I481" si="11">F473*G473</f>
        <v>0</v>
      </c>
    </row>
    <row r="474" spans="1:9" ht="12.75" customHeight="1" x14ac:dyDescent="0.2">
      <c r="A474" s="2" t="s">
        <v>20</v>
      </c>
      <c r="B474" s="9" t="s">
        <v>930</v>
      </c>
      <c r="C474" s="6" t="s">
        <v>24</v>
      </c>
      <c r="D474" s="10" t="s">
        <v>931</v>
      </c>
      <c r="E474" s="11" t="s">
        <v>129</v>
      </c>
      <c r="F474" s="28">
        <v>1.9688015231840861</v>
      </c>
      <c r="G474" s="56"/>
      <c r="H474" s="44">
        <v>3600</v>
      </c>
      <c r="I474" s="31">
        <f t="shared" si="11"/>
        <v>0</v>
      </c>
    </row>
    <row r="475" spans="1:9" ht="25.5" x14ac:dyDescent="0.2">
      <c r="A475" s="27" t="s">
        <v>22</v>
      </c>
      <c r="B475" s="9" t="s">
        <v>932</v>
      </c>
      <c r="C475" s="6" t="s">
        <v>24</v>
      </c>
      <c r="D475" s="10" t="s">
        <v>933</v>
      </c>
      <c r="E475" s="11" t="s">
        <v>129</v>
      </c>
      <c r="F475" s="28">
        <v>3.1685399513743886</v>
      </c>
      <c r="G475" s="53"/>
      <c r="H475" s="30">
        <v>5316</v>
      </c>
      <c r="I475" s="31">
        <f t="shared" si="11"/>
        <v>0</v>
      </c>
    </row>
    <row r="476" spans="1:9" ht="25.5" x14ac:dyDescent="0.2">
      <c r="A476" s="27" t="s">
        <v>22</v>
      </c>
      <c r="B476" s="9" t="s">
        <v>934</v>
      </c>
      <c r="C476" s="6" t="s">
        <v>24</v>
      </c>
      <c r="D476" s="10" t="s">
        <v>935</v>
      </c>
      <c r="E476" s="11" t="s">
        <v>129</v>
      </c>
      <c r="F476" s="28">
        <v>4.7558861794415579</v>
      </c>
      <c r="G476" s="53"/>
      <c r="H476" s="30">
        <v>1956</v>
      </c>
      <c r="I476" s="31">
        <f t="shared" si="11"/>
        <v>0</v>
      </c>
    </row>
    <row r="477" spans="1:9" x14ac:dyDescent="0.2">
      <c r="A477" s="27" t="s">
        <v>22</v>
      </c>
      <c r="B477" s="9" t="s">
        <v>936</v>
      </c>
      <c r="C477" s="6" t="s">
        <v>24</v>
      </c>
      <c r="D477" s="10" t="s">
        <v>937</v>
      </c>
      <c r="E477" s="11" t="s">
        <v>129</v>
      </c>
      <c r="F477" s="28">
        <v>14.569131271562238</v>
      </c>
      <c r="G477" s="53"/>
      <c r="H477" s="30">
        <v>242.39999999999998</v>
      </c>
      <c r="I477" s="31">
        <f t="shared" si="11"/>
        <v>0</v>
      </c>
    </row>
    <row r="478" spans="1:9" x14ac:dyDescent="0.2">
      <c r="A478" s="27" t="s">
        <v>22</v>
      </c>
      <c r="B478" s="9" t="s">
        <v>938</v>
      </c>
      <c r="C478" s="6" t="s">
        <v>24</v>
      </c>
      <c r="D478" s="10" t="s">
        <v>939</v>
      </c>
      <c r="E478" s="11" t="s">
        <v>129</v>
      </c>
      <c r="F478" s="28">
        <v>13.720085614689101</v>
      </c>
      <c r="G478" s="53"/>
      <c r="H478" s="30">
        <v>358.8</v>
      </c>
      <c r="I478" s="31">
        <f t="shared" si="11"/>
        <v>0</v>
      </c>
    </row>
    <row r="479" spans="1:9" x14ac:dyDescent="0.2">
      <c r="A479" s="27" t="s">
        <v>22</v>
      </c>
      <c r="B479" s="9" t="s">
        <v>940</v>
      </c>
      <c r="C479" s="6" t="s">
        <v>24</v>
      </c>
      <c r="D479" s="10" t="s">
        <v>941</v>
      </c>
      <c r="E479" s="11" t="s">
        <v>129</v>
      </c>
      <c r="F479" s="28">
        <v>13.04331009109457</v>
      </c>
      <c r="G479" s="53"/>
      <c r="H479" s="30">
        <v>1161.5999999999999</v>
      </c>
      <c r="I479" s="31">
        <f t="shared" si="11"/>
        <v>0</v>
      </c>
    </row>
    <row r="480" spans="1:9" x14ac:dyDescent="0.2">
      <c r="A480" s="27" t="s">
        <v>22</v>
      </c>
      <c r="B480" s="9" t="s">
        <v>943</v>
      </c>
      <c r="C480" s="6" t="s">
        <v>24</v>
      </c>
      <c r="D480" s="10" t="s">
        <v>944</v>
      </c>
      <c r="E480" s="11" t="s">
        <v>129</v>
      </c>
      <c r="F480" s="28">
        <v>20.697026012472705</v>
      </c>
      <c r="G480" s="53"/>
      <c r="H480" s="30">
        <v>828</v>
      </c>
      <c r="I480" s="31">
        <f t="shared" si="11"/>
        <v>0</v>
      </c>
    </row>
    <row r="481" spans="1:9" x14ac:dyDescent="0.2">
      <c r="A481" s="27" t="s">
        <v>22</v>
      </c>
      <c r="B481" s="9" t="s">
        <v>946</v>
      </c>
      <c r="C481" s="6" t="s">
        <v>24</v>
      </c>
      <c r="D481" s="10" t="s">
        <v>947</v>
      </c>
      <c r="E481" s="11" t="s">
        <v>129</v>
      </c>
      <c r="F481" s="28">
        <v>4.6512935985224031</v>
      </c>
      <c r="G481" s="53"/>
      <c r="H481" s="30">
        <v>1075.2</v>
      </c>
      <c r="I481" s="31">
        <f t="shared" si="11"/>
        <v>0</v>
      </c>
    </row>
    <row r="482" spans="1:9" ht="12.75" customHeight="1" x14ac:dyDescent="0.2">
      <c r="A482" s="45" t="s">
        <v>22</v>
      </c>
      <c r="B482" s="35" t="s">
        <v>36</v>
      </c>
      <c r="C482" s="36"/>
      <c r="D482" s="37" t="s">
        <v>948</v>
      </c>
      <c r="E482" s="36"/>
      <c r="F482" s="46">
        <v>0</v>
      </c>
      <c r="G482" s="57"/>
      <c r="H482" s="47"/>
      <c r="I482" s="26">
        <f>SUM(I483:I498)</f>
        <v>0</v>
      </c>
    </row>
    <row r="483" spans="1:9" x14ac:dyDescent="0.2">
      <c r="A483" s="27" t="s">
        <v>22</v>
      </c>
      <c r="B483" s="9" t="s">
        <v>949</v>
      </c>
      <c r="C483" s="6" t="s">
        <v>24</v>
      </c>
      <c r="D483" s="10" t="s">
        <v>950</v>
      </c>
      <c r="E483" s="11" t="s">
        <v>94</v>
      </c>
      <c r="F483" s="28">
        <v>3</v>
      </c>
      <c r="G483" s="53"/>
      <c r="H483" s="30">
        <v>2172</v>
      </c>
      <c r="I483" s="31">
        <f t="shared" ref="I483:I498" si="12">F483*G483</f>
        <v>0</v>
      </c>
    </row>
    <row r="484" spans="1:9" x14ac:dyDescent="0.2">
      <c r="A484" s="27" t="s">
        <v>22</v>
      </c>
      <c r="B484" s="9" t="s">
        <v>952</v>
      </c>
      <c r="C484" s="6" t="s">
        <v>24</v>
      </c>
      <c r="D484" s="10" t="s">
        <v>953</v>
      </c>
      <c r="E484" s="11" t="s">
        <v>94</v>
      </c>
      <c r="F484" s="28">
        <v>20</v>
      </c>
      <c r="G484" s="53"/>
      <c r="H484" s="30">
        <v>684</v>
      </c>
      <c r="I484" s="31">
        <f t="shared" si="12"/>
        <v>0</v>
      </c>
    </row>
    <row r="485" spans="1:9" x14ac:dyDescent="0.2">
      <c r="A485" s="27" t="s">
        <v>22</v>
      </c>
      <c r="B485" s="9" t="s">
        <v>955</v>
      </c>
      <c r="C485" s="6" t="s">
        <v>24</v>
      </c>
      <c r="D485" s="10" t="s">
        <v>956</v>
      </c>
      <c r="E485" s="11" t="s">
        <v>94</v>
      </c>
      <c r="F485" s="28">
        <v>6</v>
      </c>
      <c r="G485" s="53"/>
      <c r="H485" s="30">
        <v>834</v>
      </c>
      <c r="I485" s="31">
        <f t="shared" si="12"/>
        <v>0</v>
      </c>
    </row>
    <row r="486" spans="1:9" ht="25.5" x14ac:dyDescent="0.2">
      <c r="A486" s="27" t="s">
        <v>22</v>
      </c>
      <c r="B486" s="9" t="s">
        <v>958</v>
      </c>
      <c r="C486" s="6" t="s">
        <v>24</v>
      </c>
      <c r="D486" s="10" t="s">
        <v>959</v>
      </c>
      <c r="E486" s="11" t="s">
        <v>205</v>
      </c>
      <c r="F486" s="28">
        <v>63.723884853507059</v>
      </c>
      <c r="G486" s="53"/>
      <c r="H486" s="30">
        <v>309.59999999999997</v>
      </c>
      <c r="I486" s="31">
        <f t="shared" si="12"/>
        <v>0</v>
      </c>
    </row>
    <row r="487" spans="1:9" ht="25.5" x14ac:dyDescent="0.2">
      <c r="A487" s="27" t="s">
        <v>22</v>
      </c>
      <c r="B487" s="9" t="s">
        <v>961</v>
      </c>
      <c r="C487" s="6" t="s">
        <v>24</v>
      </c>
      <c r="D487" s="10" t="s">
        <v>962</v>
      </c>
      <c r="E487" s="11" t="s">
        <v>205</v>
      </c>
      <c r="F487" s="28">
        <v>6.20623725183696</v>
      </c>
      <c r="G487" s="53"/>
      <c r="H487" s="30">
        <v>496.79999999999995</v>
      </c>
      <c r="I487" s="31">
        <f t="shared" si="12"/>
        <v>0</v>
      </c>
    </row>
    <row r="488" spans="1:9" x14ac:dyDescent="0.2">
      <c r="A488" s="27" t="s">
        <v>22</v>
      </c>
      <c r="B488" s="9" t="s">
        <v>963</v>
      </c>
      <c r="C488" s="6" t="s">
        <v>24</v>
      </c>
      <c r="D488" s="10" t="s">
        <v>964</v>
      </c>
      <c r="E488" s="11" t="s">
        <v>205</v>
      </c>
      <c r="F488" s="28">
        <v>15.381261899875673</v>
      </c>
      <c r="G488" s="53"/>
      <c r="H488" s="30">
        <v>218.4</v>
      </c>
      <c r="I488" s="31">
        <f t="shared" si="12"/>
        <v>0</v>
      </c>
    </row>
    <row r="489" spans="1:9" ht="25.5" x14ac:dyDescent="0.2">
      <c r="A489" s="27" t="s">
        <v>22</v>
      </c>
      <c r="B489" s="9" t="s">
        <v>966</v>
      </c>
      <c r="C489" s="6" t="s">
        <v>24</v>
      </c>
      <c r="D489" s="10" t="s">
        <v>967</v>
      </c>
      <c r="E489" s="11" t="s">
        <v>205</v>
      </c>
      <c r="F489" s="28">
        <v>36.915028559701618</v>
      </c>
      <c r="G489" s="53"/>
      <c r="H489" s="30">
        <v>102</v>
      </c>
      <c r="I489" s="31">
        <f t="shared" si="12"/>
        <v>0</v>
      </c>
    </row>
    <row r="490" spans="1:9" ht="25.5" x14ac:dyDescent="0.2">
      <c r="A490" s="27" t="s">
        <v>22</v>
      </c>
      <c r="B490" s="9" t="s">
        <v>969</v>
      </c>
      <c r="C490" s="6" t="s">
        <v>24</v>
      </c>
      <c r="D490" s="10" t="s">
        <v>970</v>
      </c>
      <c r="E490" s="11" t="s">
        <v>205</v>
      </c>
      <c r="F490" s="28">
        <v>12.305009519900539</v>
      </c>
      <c r="G490" s="53"/>
      <c r="H490" s="30">
        <v>600</v>
      </c>
      <c r="I490" s="31">
        <f t="shared" si="12"/>
        <v>0</v>
      </c>
    </row>
    <row r="491" spans="1:9" ht="12.75" customHeight="1" x14ac:dyDescent="0.2">
      <c r="A491" s="2" t="s">
        <v>20</v>
      </c>
      <c r="B491" s="9" t="s">
        <v>971</v>
      </c>
      <c r="C491" s="6" t="s">
        <v>24</v>
      </c>
      <c r="D491" s="10" t="s">
        <v>972</v>
      </c>
      <c r="E491" s="11" t="s">
        <v>205</v>
      </c>
      <c r="F491" s="28">
        <v>307.62523799751341</v>
      </c>
      <c r="G491" s="56"/>
      <c r="H491" s="44">
        <v>15.839999999999998</v>
      </c>
      <c r="I491" s="31">
        <f t="shared" si="12"/>
        <v>0</v>
      </c>
    </row>
    <row r="492" spans="1:9" x14ac:dyDescent="0.2">
      <c r="A492" s="27" t="s">
        <v>22</v>
      </c>
      <c r="B492" s="9" t="s">
        <v>974</v>
      </c>
      <c r="C492" s="6" t="s">
        <v>24</v>
      </c>
      <c r="D492" s="10" t="s">
        <v>975</v>
      </c>
      <c r="E492" s="11" t="s">
        <v>205</v>
      </c>
      <c r="F492" s="28">
        <v>12.305009519900539</v>
      </c>
      <c r="G492" s="53"/>
      <c r="H492" s="30">
        <v>145.19999999999999</v>
      </c>
      <c r="I492" s="31">
        <f t="shared" si="12"/>
        <v>0</v>
      </c>
    </row>
    <row r="493" spans="1:9" ht="25.5" x14ac:dyDescent="0.2">
      <c r="A493" s="27" t="s">
        <v>22</v>
      </c>
      <c r="B493" s="9" t="s">
        <v>976</v>
      </c>
      <c r="C493" s="6" t="s">
        <v>24</v>
      </c>
      <c r="D493" s="10" t="s">
        <v>977</v>
      </c>
      <c r="E493" s="11" t="s">
        <v>205</v>
      </c>
      <c r="F493" s="28">
        <v>12.305009519900539</v>
      </c>
      <c r="G493" s="53"/>
      <c r="H493" s="30">
        <v>86.399999999999991</v>
      </c>
      <c r="I493" s="31">
        <f t="shared" si="12"/>
        <v>0</v>
      </c>
    </row>
    <row r="494" spans="1:9" ht="25.5" x14ac:dyDescent="0.2">
      <c r="A494" s="27" t="s">
        <v>22</v>
      </c>
      <c r="B494" s="9" t="s">
        <v>979</v>
      </c>
      <c r="C494" s="6" t="s">
        <v>24</v>
      </c>
      <c r="D494" s="10" t="s">
        <v>980</v>
      </c>
      <c r="E494" s="11" t="s">
        <v>94</v>
      </c>
      <c r="F494" s="28">
        <v>5</v>
      </c>
      <c r="G494" s="53"/>
      <c r="H494" s="30">
        <v>820.8</v>
      </c>
      <c r="I494" s="31">
        <f t="shared" si="12"/>
        <v>0</v>
      </c>
    </row>
    <row r="495" spans="1:9" x14ac:dyDescent="0.2">
      <c r="A495" s="27" t="s">
        <v>22</v>
      </c>
      <c r="B495" s="9" t="s">
        <v>981</v>
      </c>
      <c r="C495" s="6" t="s">
        <v>24</v>
      </c>
      <c r="D495" s="10" t="s">
        <v>982</v>
      </c>
      <c r="E495" s="11" t="s">
        <v>205</v>
      </c>
      <c r="F495" s="28">
        <v>49.220038079602155</v>
      </c>
      <c r="G495" s="53"/>
      <c r="H495" s="30">
        <v>27.599999999999998</v>
      </c>
      <c r="I495" s="31">
        <f t="shared" si="12"/>
        <v>0</v>
      </c>
    </row>
    <row r="496" spans="1:9" x14ac:dyDescent="0.2">
      <c r="A496" s="27" t="s">
        <v>22</v>
      </c>
      <c r="B496" s="9" t="s">
        <v>983</v>
      </c>
      <c r="C496" s="6" t="s">
        <v>24</v>
      </c>
      <c r="D496" s="10" t="s">
        <v>984</v>
      </c>
      <c r="E496" s="11" t="s">
        <v>205</v>
      </c>
      <c r="F496" s="28">
        <v>3.0762523799751347</v>
      </c>
      <c r="G496" s="53"/>
      <c r="H496" s="30">
        <v>202.79999999999998</v>
      </c>
      <c r="I496" s="31">
        <f t="shared" si="12"/>
        <v>0</v>
      </c>
    </row>
    <row r="497" spans="1:9" x14ac:dyDescent="0.2">
      <c r="A497" s="27" t="s">
        <v>22</v>
      </c>
      <c r="B497" s="9" t="s">
        <v>985</v>
      </c>
      <c r="C497" s="6" t="s">
        <v>24</v>
      </c>
      <c r="D497" s="10" t="s">
        <v>986</v>
      </c>
      <c r="E497" s="11" t="s">
        <v>205</v>
      </c>
      <c r="F497" s="28">
        <v>9.2287571399254045</v>
      </c>
      <c r="G497" s="53"/>
      <c r="H497" s="30">
        <v>162</v>
      </c>
      <c r="I497" s="31">
        <f t="shared" si="12"/>
        <v>0</v>
      </c>
    </row>
    <row r="498" spans="1:9" x14ac:dyDescent="0.2">
      <c r="A498" s="27" t="s">
        <v>22</v>
      </c>
      <c r="B498" s="9" t="s">
        <v>988</v>
      </c>
      <c r="C498" s="6" t="s">
        <v>24</v>
      </c>
      <c r="D498" s="10" t="s">
        <v>989</v>
      </c>
      <c r="E498" s="11" t="s">
        <v>129</v>
      </c>
      <c r="F498" s="28">
        <v>3.3038950560932947</v>
      </c>
      <c r="G498" s="53"/>
      <c r="H498" s="30">
        <v>406.8</v>
      </c>
      <c r="I498" s="31">
        <f t="shared" si="12"/>
        <v>0</v>
      </c>
    </row>
    <row r="499" spans="1:9" ht="12.75" customHeight="1" x14ac:dyDescent="0.2">
      <c r="A499" s="45" t="s">
        <v>22</v>
      </c>
      <c r="B499" s="35" t="s">
        <v>991</v>
      </c>
      <c r="C499" s="36"/>
      <c r="D499" s="37" t="s">
        <v>992</v>
      </c>
      <c r="E499" s="36"/>
      <c r="F499" s="46">
        <v>0</v>
      </c>
      <c r="G499" s="57"/>
      <c r="H499" s="47"/>
      <c r="I499" s="26">
        <f>SUM(I500:I509)</f>
        <v>0</v>
      </c>
    </row>
    <row r="500" spans="1:9" ht="25.5" x14ac:dyDescent="0.2">
      <c r="A500" s="27" t="s">
        <v>22</v>
      </c>
      <c r="B500" s="9" t="s">
        <v>993</v>
      </c>
      <c r="C500" s="6" t="s">
        <v>24</v>
      </c>
      <c r="D500" s="10" t="s">
        <v>994</v>
      </c>
      <c r="E500" s="11" t="s">
        <v>129</v>
      </c>
      <c r="F500" s="28">
        <v>6.4601299979477824</v>
      </c>
      <c r="G500" s="53"/>
      <c r="H500" s="30">
        <v>151.19999999999999</v>
      </c>
      <c r="I500" s="31">
        <f t="shared" ref="I500:I509" si="13">F500*G500</f>
        <v>0</v>
      </c>
    </row>
    <row r="501" spans="1:9" x14ac:dyDescent="0.2">
      <c r="A501" s="27" t="s">
        <v>22</v>
      </c>
      <c r="B501" s="9" t="s">
        <v>996</v>
      </c>
      <c r="C501" s="6" t="s">
        <v>24</v>
      </c>
      <c r="D501" s="10" t="s">
        <v>997</v>
      </c>
      <c r="E501" s="11" t="s">
        <v>129</v>
      </c>
      <c r="F501" s="28">
        <v>9.2902821875249071</v>
      </c>
      <c r="G501" s="53"/>
      <c r="H501" s="30">
        <v>694.8</v>
      </c>
      <c r="I501" s="31">
        <f t="shared" si="13"/>
        <v>0</v>
      </c>
    </row>
    <row r="502" spans="1:9" ht="12.75" customHeight="1" x14ac:dyDescent="0.2">
      <c r="A502" s="2" t="s">
        <v>20</v>
      </c>
      <c r="B502" s="9" t="s">
        <v>999</v>
      </c>
      <c r="C502" s="6" t="s">
        <v>24</v>
      </c>
      <c r="D502" s="10" t="s">
        <v>1000</v>
      </c>
      <c r="E502" s="11" t="s">
        <v>129</v>
      </c>
      <c r="F502" s="28">
        <v>15.295687085235974</v>
      </c>
      <c r="G502" s="56"/>
      <c r="H502" s="44">
        <v>694.8</v>
      </c>
      <c r="I502" s="31">
        <f t="shared" si="13"/>
        <v>0</v>
      </c>
    </row>
    <row r="503" spans="1:9" x14ac:dyDescent="0.2">
      <c r="A503" s="27" t="s">
        <v>22</v>
      </c>
      <c r="B503" s="9" t="s">
        <v>1001</v>
      </c>
      <c r="C503" s="6" t="s">
        <v>24</v>
      </c>
      <c r="D503" s="10" t="s">
        <v>1002</v>
      </c>
      <c r="E503" s="11" t="s">
        <v>129</v>
      </c>
      <c r="F503" s="28">
        <v>10.975755013878594</v>
      </c>
      <c r="G503" s="53"/>
      <c r="H503" s="30">
        <v>694.8</v>
      </c>
      <c r="I503" s="31">
        <f t="shared" si="13"/>
        <v>0</v>
      </c>
    </row>
    <row r="504" spans="1:9" ht="12.75" customHeight="1" x14ac:dyDescent="0.2">
      <c r="A504" s="2" t="s">
        <v>20</v>
      </c>
      <c r="B504" s="9" t="s">
        <v>1004</v>
      </c>
      <c r="C504" s="6" t="s">
        <v>24</v>
      </c>
      <c r="D504" s="10" t="s">
        <v>1005</v>
      </c>
      <c r="E504" s="11" t="s">
        <v>129</v>
      </c>
      <c r="F504" s="28">
        <v>9.431525902397901</v>
      </c>
      <c r="G504" s="56"/>
      <c r="H504" s="44">
        <v>498</v>
      </c>
      <c r="I504" s="31">
        <f t="shared" si="13"/>
        <v>0</v>
      </c>
    </row>
    <row r="505" spans="1:9" ht="25.5" x14ac:dyDescent="0.2">
      <c r="A505" s="27" t="s">
        <v>22</v>
      </c>
      <c r="B505" s="9" t="s">
        <v>1006</v>
      </c>
      <c r="C505" s="6" t="s">
        <v>24</v>
      </c>
      <c r="D505" s="10" t="s">
        <v>1007</v>
      </c>
      <c r="E505" s="11" t="s">
        <v>129</v>
      </c>
      <c r="F505" s="28">
        <v>15.276139881293181</v>
      </c>
      <c r="G505" s="53"/>
      <c r="H505" s="30">
        <v>909.6</v>
      </c>
      <c r="I505" s="31">
        <f t="shared" si="13"/>
        <v>0</v>
      </c>
    </row>
    <row r="506" spans="1:9" ht="25.5" x14ac:dyDescent="0.2">
      <c r="A506" s="27" t="s">
        <v>22</v>
      </c>
      <c r="B506" s="9" t="s">
        <v>1008</v>
      </c>
      <c r="C506" s="6" t="s">
        <v>24</v>
      </c>
      <c r="D506" s="10" t="s">
        <v>1009</v>
      </c>
      <c r="E506" s="11" t="s">
        <v>129</v>
      </c>
      <c r="F506" s="28">
        <v>15.276139881293181</v>
      </c>
      <c r="G506" s="53"/>
      <c r="H506" s="30">
        <v>909.6</v>
      </c>
      <c r="I506" s="31">
        <f t="shared" si="13"/>
        <v>0</v>
      </c>
    </row>
    <row r="507" spans="1:9" ht="25.5" x14ac:dyDescent="0.2">
      <c r="A507" s="27" t="s">
        <v>22</v>
      </c>
      <c r="B507" s="9" t="s">
        <v>1010</v>
      </c>
      <c r="C507" s="6" t="s">
        <v>24</v>
      </c>
      <c r="D507" s="10" t="s">
        <v>1011</v>
      </c>
      <c r="E507" s="11" t="s">
        <v>129</v>
      </c>
      <c r="F507" s="28">
        <v>15.276139881293181</v>
      </c>
      <c r="G507" s="53"/>
      <c r="H507" s="30">
        <v>909.6</v>
      </c>
      <c r="I507" s="31">
        <f t="shared" si="13"/>
        <v>0</v>
      </c>
    </row>
    <row r="508" spans="1:9" x14ac:dyDescent="0.2">
      <c r="A508" s="27" t="s">
        <v>22</v>
      </c>
      <c r="B508" s="9" t="s">
        <v>1013</v>
      </c>
      <c r="C508" s="6" t="s">
        <v>24</v>
      </c>
      <c r="D508" s="10" t="s">
        <v>1014</v>
      </c>
      <c r="E508" s="11" t="s">
        <v>129</v>
      </c>
      <c r="F508" s="28">
        <v>3.9129930273283713</v>
      </c>
      <c r="G508" s="53"/>
      <c r="H508" s="30">
        <v>301.2</v>
      </c>
      <c r="I508" s="31">
        <f t="shared" si="13"/>
        <v>0</v>
      </c>
    </row>
    <row r="509" spans="1:9" x14ac:dyDescent="0.2">
      <c r="A509" s="27" t="s">
        <v>22</v>
      </c>
      <c r="B509" s="9" t="s">
        <v>1016</v>
      </c>
      <c r="C509" s="6" t="s">
        <v>24</v>
      </c>
      <c r="D509" s="10" t="s">
        <v>1638</v>
      </c>
      <c r="E509" s="11" t="s">
        <v>129</v>
      </c>
      <c r="F509" s="28">
        <v>5.7833544743532528</v>
      </c>
      <c r="G509" s="53"/>
      <c r="H509" s="30">
        <v>141.6</v>
      </c>
      <c r="I509" s="31">
        <f t="shared" si="13"/>
        <v>0</v>
      </c>
    </row>
    <row r="510" spans="1:9" ht="12.75" customHeight="1" x14ac:dyDescent="0.2">
      <c r="A510" s="27" t="s">
        <v>22</v>
      </c>
      <c r="B510" s="35" t="s">
        <v>197</v>
      </c>
      <c r="C510" s="36"/>
      <c r="D510" s="37" t="s">
        <v>1018</v>
      </c>
      <c r="E510" s="36"/>
      <c r="F510" s="46">
        <v>0</v>
      </c>
      <c r="G510" s="57"/>
      <c r="H510" s="47"/>
      <c r="I510" s="26">
        <f>SUM(I511:I512)</f>
        <v>0</v>
      </c>
    </row>
    <row r="511" spans="1:9" x14ac:dyDescent="0.2">
      <c r="A511" s="27" t="s">
        <v>22</v>
      </c>
      <c r="B511" s="9" t="s">
        <v>1019</v>
      </c>
      <c r="C511" s="6" t="s">
        <v>24</v>
      </c>
      <c r="D511" s="10" t="s">
        <v>1020</v>
      </c>
      <c r="E511" s="11" t="s">
        <v>205</v>
      </c>
      <c r="F511" s="28">
        <v>61.525047599502692</v>
      </c>
      <c r="G511" s="53"/>
      <c r="H511" s="30">
        <v>48</v>
      </c>
      <c r="I511" s="31">
        <f>F511*G511</f>
        <v>0</v>
      </c>
    </row>
    <row r="512" spans="1:9" x14ac:dyDescent="0.2">
      <c r="A512" s="27" t="s">
        <v>22</v>
      </c>
      <c r="B512" s="9"/>
      <c r="C512" s="6" t="s">
        <v>24</v>
      </c>
      <c r="D512" s="52" t="s">
        <v>1652</v>
      </c>
      <c r="E512" s="11" t="s">
        <v>205</v>
      </c>
      <c r="F512" s="28">
        <v>500</v>
      </c>
      <c r="G512" s="53"/>
      <c r="H512" s="30">
        <v>550</v>
      </c>
      <c r="I512" s="31">
        <f>F512*G512</f>
        <v>0</v>
      </c>
    </row>
    <row r="513" spans="1:9" ht="12.75" customHeight="1" x14ac:dyDescent="0.2">
      <c r="A513" s="45" t="s">
        <v>22</v>
      </c>
      <c r="B513" s="35" t="s">
        <v>200</v>
      </c>
      <c r="C513" s="36"/>
      <c r="D513" s="37" t="s">
        <v>1022</v>
      </c>
      <c r="E513" s="36"/>
      <c r="F513" s="46">
        <v>0</v>
      </c>
      <c r="G513" s="57"/>
      <c r="H513" s="47"/>
      <c r="I513" s="26">
        <f>SUM(I514:I525)</f>
        <v>0</v>
      </c>
    </row>
    <row r="514" spans="1:9" x14ac:dyDescent="0.2">
      <c r="A514" s="27" t="s">
        <v>22</v>
      </c>
      <c r="B514" s="9" t="s">
        <v>1023</v>
      </c>
      <c r="C514" s="6" t="s">
        <v>24</v>
      </c>
      <c r="D514" s="10" t="s">
        <v>1024</v>
      </c>
      <c r="E514" s="11" t="s">
        <v>205</v>
      </c>
      <c r="F514" s="28">
        <v>922.87571399254045</v>
      </c>
      <c r="G514" s="53"/>
      <c r="H514" s="30">
        <v>38.4</v>
      </c>
      <c r="I514" s="31">
        <f t="shared" ref="I514:I524" si="14">F514*G514</f>
        <v>0</v>
      </c>
    </row>
    <row r="515" spans="1:9" x14ac:dyDescent="0.2">
      <c r="A515" s="27" t="s">
        <v>22</v>
      </c>
      <c r="B515" s="9" t="s">
        <v>1026</v>
      </c>
      <c r="C515" s="6" t="s">
        <v>24</v>
      </c>
      <c r="D515" s="10" t="s">
        <v>1027</v>
      </c>
      <c r="E515" s="11" t="s">
        <v>205</v>
      </c>
      <c r="F515" s="28">
        <v>27.686271419776212</v>
      </c>
      <c r="G515" s="53"/>
      <c r="H515" s="30">
        <v>48</v>
      </c>
      <c r="I515" s="31">
        <f t="shared" si="14"/>
        <v>0</v>
      </c>
    </row>
    <row r="516" spans="1:9" x14ac:dyDescent="0.2">
      <c r="A516" s="27" t="s">
        <v>22</v>
      </c>
      <c r="B516" s="9" t="s">
        <v>1029</v>
      </c>
      <c r="C516" s="6" t="s">
        <v>24</v>
      </c>
      <c r="D516" s="10" t="s">
        <v>1030</v>
      </c>
      <c r="E516" s="11" t="s">
        <v>205</v>
      </c>
      <c r="F516" s="28">
        <v>922.87571399254045</v>
      </c>
      <c r="G516" s="53"/>
      <c r="H516" s="30">
        <v>5.28</v>
      </c>
      <c r="I516" s="31">
        <f t="shared" si="14"/>
        <v>0</v>
      </c>
    </row>
    <row r="517" spans="1:9" x14ac:dyDescent="0.2">
      <c r="A517" s="27" t="s">
        <v>22</v>
      </c>
      <c r="B517" s="9" t="s">
        <v>1032</v>
      </c>
      <c r="C517" s="6" t="s">
        <v>24</v>
      </c>
      <c r="D517" s="10" t="s">
        <v>1033</v>
      </c>
      <c r="E517" s="11" t="s">
        <v>94</v>
      </c>
      <c r="F517" s="28">
        <v>7</v>
      </c>
      <c r="G517" s="53"/>
      <c r="H517" s="30">
        <v>258</v>
      </c>
      <c r="I517" s="31">
        <f t="shared" si="14"/>
        <v>0</v>
      </c>
    </row>
    <row r="518" spans="1:9" ht="12.75" customHeight="1" x14ac:dyDescent="0.2">
      <c r="A518" s="2" t="s">
        <v>20</v>
      </c>
      <c r="B518" s="9" t="s">
        <v>1035</v>
      </c>
      <c r="C518" s="6" t="s">
        <v>24</v>
      </c>
      <c r="D518" s="10" t="s">
        <v>1036</v>
      </c>
      <c r="E518" s="11" t="s">
        <v>94</v>
      </c>
      <c r="F518" s="28">
        <v>6</v>
      </c>
      <c r="G518" s="56"/>
      <c r="H518" s="44">
        <v>152.4</v>
      </c>
      <c r="I518" s="31">
        <f t="shared" si="14"/>
        <v>0</v>
      </c>
    </row>
    <row r="519" spans="1:9" x14ac:dyDescent="0.2">
      <c r="A519" s="27" t="s">
        <v>22</v>
      </c>
      <c r="B519" s="9" t="s">
        <v>1038</v>
      </c>
      <c r="C519" s="6" t="s">
        <v>24</v>
      </c>
      <c r="D519" s="10" t="s">
        <v>1039</v>
      </c>
      <c r="E519" s="11" t="s">
        <v>94</v>
      </c>
      <c r="F519" s="28">
        <v>5</v>
      </c>
      <c r="G519" s="53"/>
      <c r="H519" s="30">
        <v>225.6</v>
      </c>
      <c r="I519" s="31">
        <f t="shared" si="14"/>
        <v>0</v>
      </c>
    </row>
    <row r="520" spans="1:9" x14ac:dyDescent="0.2">
      <c r="A520" s="27" t="s">
        <v>22</v>
      </c>
      <c r="B520" s="9" t="s">
        <v>1040</v>
      </c>
      <c r="C520" s="6" t="s">
        <v>24</v>
      </c>
      <c r="D520" s="10" t="s">
        <v>1041</v>
      </c>
      <c r="E520" s="11" t="s">
        <v>94</v>
      </c>
      <c r="F520" s="28">
        <v>4</v>
      </c>
      <c r="G520" s="53"/>
      <c r="H520" s="30">
        <v>43.199999999999996</v>
      </c>
      <c r="I520" s="31">
        <f t="shared" si="14"/>
        <v>0</v>
      </c>
    </row>
    <row r="521" spans="1:9" ht="25.5" x14ac:dyDescent="0.2">
      <c r="A521" s="27" t="s">
        <v>22</v>
      </c>
      <c r="B521" s="9" t="s">
        <v>1042</v>
      </c>
      <c r="C521" s="6" t="s">
        <v>24</v>
      </c>
      <c r="D521" s="10" t="s">
        <v>1043</v>
      </c>
      <c r="E521" s="11" t="s">
        <v>94</v>
      </c>
      <c r="F521" s="28">
        <v>5</v>
      </c>
      <c r="G521" s="53"/>
      <c r="H521" s="30">
        <v>261.59999999999997</v>
      </c>
      <c r="I521" s="31">
        <f t="shared" si="14"/>
        <v>0</v>
      </c>
    </row>
    <row r="522" spans="1:9" x14ac:dyDescent="0.2">
      <c r="A522" s="27" t="s">
        <v>22</v>
      </c>
      <c r="B522" s="9" t="s">
        <v>1044</v>
      </c>
      <c r="C522" s="6" t="s">
        <v>24</v>
      </c>
      <c r="D522" s="10" t="s">
        <v>1045</v>
      </c>
      <c r="E522" s="11" t="s">
        <v>94</v>
      </c>
      <c r="F522" s="28">
        <v>3</v>
      </c>
      <c r="G522" s="53"/>
      <c r="H522" s="30">
        <v>454.8</v>
      </c>
      <c r="I522" s="31">
        <f t="shared" si="14"/>
        <v>0</v>
      </c>
    </row>
    <row r="523" spans="1:9" ht="12.75" customHeight="1" x14ac:dyDescent="0.2">
      <c r="A523" s="2" t="s">
        <v>20</v>
      </c>
      <c r="B523" s="9" t="s">
        <v>1046</v>
      </c>
      <c r="C523" s="6" t="s">
        <v>24</v>
      </c>
      <c r="D523" s="10" t="s">
        <v>1047</v>
      </c>
      <c r="E523" s="11" t="s">
        <v>94</v>
      </c>
      <c r="F523" s="28">
        <v>2</v>
      </c>
      <c r="G523" s="56"/>
      <c r="H523" s="44">
        <v>14040</v>
      </c>
      <c r="I523" s="31">
        <f t="shared" si="14"/>
        <v>0</v>
      </c>
    </row>
    <row r="524" spans="1:9" ht="25.5" x14ac:dyDescent="0.2">
      <c r="A524" s="27" t="s">
        <v>22</v>
      </c>
      <c r="B524" s="9" t="s">
        <v>1048</v>
      </c>
      <c r="C524" s="6" t="s">
        <v>24</v>
      </c>
      <c r="D524" s="10" t="s">
        <v>1049</v>
      </c>
      <c r="E524" s="11" t="s">
        <v>94</v>
      </c>
      <c r="F524" s="28">
        <v>3</v>
      </c>
      <c r="G524" s="53"/>
      <c r="H524" s="30">
        <v>1872</v>
      </c>
      <c r="I524" s="31">
        <f t="shared" si="14"/>
        <v>0</v>
      </c>
    </row>
    <row r="525" spans="1:9" x14ac:dyDescent="0.2">
      <c r="A525" s="27" t="s">
        <v>22</v>
      </c>
      <c r="B525" s="9" t="s">
        <v>1050</v>
      </c>
      <c r="C525" s="6" t="s">
        <v>24</v>
      </c>
      <c r="D525" s="10" t="s">
        <v>1051</v>
      </c>
      <c r="E525" s="11" t="s">
        <v>94</v>
      </c>
      <c r="F525" s="28">
        <v>3</v>
      </c>
      <c r="G525" s="53"/>
      <c r="H525" s="30">
        <v>19080</v>
      </c>
      <c r="I525" s="31">
        <f>F525*G525</f>
        <v>0</v>
      </c>
    </row>
    <row r="526" spans="1:9" ht="12.75" customHeight="1" x14ac:dyDescent="0.2">
      <c r="A526" s="45" t="s">
        <v>22</v>
      </c>
      <c r="B526" s="35" t="s">
        <v>1052</v>
      </c>
      <c r="C526" s="36"/>
      <c r="D526" s="37" t="s">
        <v>1053</v>
      </c>
      <c r="E526" s="36"/>
      <c r="F526" s="46">
        <v>0</v>
      </c>
      <c r="G526" s="57"/>
      <c r="H526" s="47"/>
      <c r="I526" s="26">
        <f>SUM(I527:I530)</f>
        <v>0</v>
      </c>
    </row>
    <row r="527" spans="1:9" ht="25.5" x14ac:dyDescent="0.2">
      <c r="A527" s="27" t="s">
        <v>22</v>
      </c>
      <c r="B527" s="9" t="s">
        <v>1054</v>
      </c>
      <c r="C527" s="6" t="s">
        <v>24</v>
      </c>
      <c r="D527" s="10" t="s">
        <v>1055</v>
      </c>
      <c r="E527" s="11" t="s">
        <v>129</v>
      </c>
      <c r="F527" s="28">
        <v>13.272551477156838</v>
      </c>
      <c r="G527" s="53"/>
      <c r="H527" s="30">
        <v>958.8</v>
      </c>
      <c r="I527" s="31">
        <f t="shared" ref="I527:I530" si="15">F527*G527</f>
        <v>0</v>
      </c>
    </row>
    <row r="528" spans="1:9" ht="25.5" x14ac:dyDescent="0.2">
      <c r="A528" s="27" t="s">
        <v>22</v>
      </c>
      <c r="B528" s="9" t="s">
        <v>1057</v>
      </c>
      <c r="C528" s="6" t="s">
        <v>24</v>
      </c>
      <c r="D528" s="10" t="s">
        <v>1058</v>
      </c>
      <c r="E528" s="11" t="s">
        <v>129</v>
      </c>
      <c r="F528" s="28">
        <v>7.4752932833395773</v>
      </c>
      <c r="G528" s="53"/>
      <c r="H528" s="30">
        <v>867.6</v>
      </c>
      <c r="I528" s="31">
        <f t="shared" si="15"/>
        <v>0</v>
      </c>
    </row>
    <row r="529" spans="1:9" x14ac:dyDescent="0.2">
      <c r="A529" s="27" t="s">
        <v>22</v>
      </c>
      <c r="B529" s="9" t="s">
        <v>1059</v>
      </c>
      <c r="C529" s="6" t="s">
        <v>24</v>
      </c>
      <c r="D529" s="10" t="s">
        <v>1060</v>
      </c>
      <c r="E529" s="11" t="s">
        <v>129</v>
      </c>
      <c r="F529" s="28">
        <v>3.9991280939676748</v>
      </c>
      <c r="G529" s="53"/>
      <c r="H529" s="30">
        <v>475.2</v>
      </c>
      <c r="I529" s="31">
        <f t="shared" si="15"/>
        <v>0</v>
      </c>
    </row>
    <row r="530" spans="1:9" x14ac:dyDescent="0.2">
      <c r="A530" s="27" t="s">
        <v>22</v>
      </c>
      <c r="B530" s="9" t="s">
        <v>1061</v>
      </c>
      <c r="C530" s="6" t="s">
        <v>24</v>
      </c>
      <c r="D530" s="10" t="s">
        <v>1062</v>
      </c>
      <c r="E530" s="11" t="s">
        <v>129</v>
      </c>
      <c r="F530" s="28">
        <v>3.9991280939676748</v>
      </c>
      <c r="G530" s="53"/>
      <c r="H530" s="30">
        <v>550.79999999999995</v>
      </c>
      <c r="I530" s="31">
        <f t="shared" si="15"/>
        <v>0</v>
      </c>
    </row>
    <row r="531" spans="1:9" ht="12.75" customHeight="1" x14ac:dyDescent="0.2">
      <c r="A531" s="45" t="s">
        <v>22</v>
      </c>
      <c r="B531" s="35" t="s">
        <v>38</v>
      </c>
      <c r="C531" s="36"/>
      <c r="D531" s="37" t="s">
        <v>1063</v>
      </c>
      <c r="E531" s="36"/>
      <c r="F531" s="46">
        <v>0</v>
      </c>
      <c r="G531" s="57"/>
      <c r="H531" s="47"/>
      <c r="I531" s="26">
        <f>SUM(I532:I563)</f>
        <v>0</v>
      </c>
    </row>
    <row r="532" spans="1:9" ht="25.5" x14ac:dyDescent="0.2">
      <c r="A532" s="27" t="s">
        <v>22</v>
      </c>
      <c r="B532" s="9" t="s">
        <v>1064</v>
      </c>
      <c r="C532" s="6" t="s">
        <v>24</v>
      </c>
      <c r="D532" s="10" t="s">
        <v>1065</v>
      </c>
      <c r="E532" s="11" t="s">
        <v>205</v>
      </c>
      <c r="F532" s="28">
        <v>0.30762523799751346</v>
      </c>
      <c r="G532" s="53"/>
      <c r="H532" s="30">
        <v>351.59999999999997</v>
      </c>
      <c r="I532" s="31">
        <f t="shared" ref="I532:I563" si="16">F532*G532</f>
        <v>0</v>
      </c>
    </row>
    <row r="533" spans="1:9" ht="25.5" x14ac:dyDescent="0.2">
      <c r="A533" s="27" t="s">
        <v>22</v>
      </c>
      <c r="B533" s="9" t="s">
        <v>1067</v>
      </c>
      <c r="C533" s="6" t="s">
        <v>24</v>
      </c>
      <c r="D533" s="10" t="s">
        <v>1068</v>
      </c>
      <c r="E533" s="11" t="s">
        <v>205</v>
      </c>
      <c r="F533" s="28">
        <v>1.2920259995895564</v>
      </c>
      <c r="G533" s="53"/>
      <c r="H533" s="30">
        <v>464.4</v>
      </c>
      <c r="I533" s="31">
        <f t="shared" si="16"/>
        <v>0</v>
      </c>
    </row>
    <row r="534" spans="1:9" ht="25.5" x14ac:dyDescent="0.2">
      <c r="A534" s="27" t="s">
        <v>22</v>
      </c>
      <c r="B534" s="9" t="s">
        <v>1069</v>
      </c>
      <c r="C534" s="6" t="s">
        <v>24</v>
      </c>
      <c r="D534" s="10" t="s">
        <v>1070</v>
      </c>
      <c r="E534" s="11" t="s">
        <v>205</v>
      </c>
      <c r="F534" s="28">
        <v>11.317831082877481</v>
      </c>
      <c r="G534" s="53"/>
      <c r="H534" s="30">
        <v>609.6</v>
      </c>
      <c r="I534" s="31">
        <f t="shared" si="16"/>
        <v>0</v>
      </c>
    </row>
    <row r="535" spans="1:9" ht="25.5" x14ac:dyDescent="0.2">
      <c r="A535" s="27" t="s">
        <v>22</v>
      </c>
      <c r="B535" s="9" t="s">
        <v>1071</v>
      </c>
      <c r="C535" s="6" t="s">
        <v>24</v>
      </c>
      <c r="D535" s="10" t="s">
        <v>1072</v>
      </c>
      <c r="E535" s="11" t="s">
        <v>205</v>
      </c>
      <c r="F535" s="28">
        <v>1.1382133805907999</v>
      </c>
      <c r="G535" s="53"/>
      <c r="H535" s="30">
        <v>992.4</v>
      </c>
      <c r="I535" s="31">
        <f t="shared" si="16"/>
        <v>0</v>
      </c>
    </row>
    <row r="536" spans="1:9" x14ac:dyDescent="0.2">
      <c r="A536" s="27" t="s">
        <v>22</v>
      </c>
      <c r="B536" s="9" t="s">
        <v>1073</v>
      </c>
      <c r="C536" s="6" t="s">
        <v>24</v>
      </c>
      <c r="D536" s="10" t="s">
        <v>1639</v>
      </c>
      <c r="E536" s="11" t="s">
        <v>205</v>
      </c>
      <c r="F536" s="28">
        <v>2.2333592278619476</v>
      </c>
      <c r="G536" s="53"/>
      <c r="H536" s="30">
        <v>320.39999999999998</v>
      </c>
      <c r="I536" s="31">
        <f t="shared" si="16"/>
        <v>0</v>
      </c>
    </row>
    <row r="537" spans="1:9" ht="25.5" x14ac:dyDescent="0.2">
      <c r="A537" s="27" t="s">
        <v>22</v>
      </c>
      <c r="B537" s="9" t="s">
        <v>1076</v>
      </c>
      <c r="C537" s="6" t="s">
        <v>24</v>
      </c>
      <c r="D537" s="10" t="s">
        <v>1077</v>
      </c>
      <c r="E537" s="11" t="s">
        <v>205</v>
      </c>
      <c r="F537" s="28">
        <v>21.970594497782415</v>
      </c>
      <c r="G537" s="53"/>
      <c r="H537" s="30">
        <v>344.4</v>
      </c>
      <c r="I537" s="31">
        <f t="shared" si="16"/>
        <v>0</v>
      </c>
    </row>
    <row r="538" spans="1:9" x14ac:dyDescent="0.2">
      <c r="A538" s="27" t="s">
        <v>22</v>
      </c>
      <c r="B538" s="9" t="s">
        <v>1078</v>
      </c>
      <c r="C538" s="6" t="s">
        <v>24</v>
      </c>
      <c r="D538" s="10" t="s">
        <v>1079</v>
      </c>
      <c r="E538" s="11" t="s">
        <v>205</v>
      </c>
      <c r="F538" s="28">
        <v>14.953611016237087</v>
      </c>
      <c r="G538" s="53"/>
      <c r="H538" s="30">
        <v>364.8</v>
      </c>
      <c r="I538" s="31">
        <f t="shared" si="16"/>
        <v>0</v>
      </c>
    </row>
    <row r="539" spans="1:9" x14ac:dyDescent="0.2">
      <c r="A539" s="27" t="s">
        <v>22</v>
      </c>
      <c r="B539" s="9" t="s">
        <v>1081</v>
      </c>
      <c r="C539" s="6" t="s">
        <v>24</v>
      </c>
      <c r="D539" s="10" t="s">
        <v>1082</v>
      </c>
      <c r="E539" s="11" t="s">
        <v>205</v>
      </c>
      <c r="F539" s="28">
        <v>11.034396625706973</v>
      </c>
      <c r="G539" s="53"/>
      <c r="H539" s="30">
        <v>486</v>
      </c>
      <c r="I539" s="31">
        <f t="shared" si="16"/>
        <v>0</v>
      </c>
    </row>
    <row r="540" spans="1:9" x14ac:dyDescent="0.2">
      <c r="A540" s="27" t="s">
        <v>22</v>
      </c>
      <c r="B540" s="9" t="s">
        <v>1083</v>
      </c>
      <c r="C540" s="6" t="s">
        <v>24</v>
      </c>
      <c r="D540" s="10" t="s">
        <v>1084</v>
      </c>
      <c r="E540" s="11" t="s">
        <v>94</v>
      </c>
      <c r="F540" s="28">
        <v>1</v>
      </c>
      <c r="G540" s="53"/>
      <c r="H540" s="30">
        <v>11112</v>
      </c>
      <c r="I540" s="31">
        <f t="shared" si="16"/>
        <v>0</v>
      </c>
    </row>
    <row r="541" spans="1:9" x14ac:dyDescent="0.2">
      <c r="A541" s="27" t="s">
        <v>22</v>
      </c>
      <c r="B541" s="9" t="s">
        <v>1083</v>
      </c>
      <c r="C541" s="6" t="s">
        <v>89</v>
      </c>
      <c r="D541" s="10" t="s">
        <v>1086</v>
      </c>
      <c r="E541" s="11" t="s">
        <v>94</v>
      </c>
      <c r="F541" s="28">
        <v>1</v>
      </c>
      <c r="G541" s="53"/>
      <c r="H541" s="30">
        <v>11112</v>
      </c>
      <c r="I541" s="31">
        <f t="shared" si="16"/>
        <v>0</v>
      </c>
    </row>
    <row r="542" spans="1:9" x14ac:dyDescent="0.2">
      <c r="A542" s="27" t="s">
        <v>22</v>
      </c>
      <c r="B542" s="9" t="s">
        <v>1087</v>
      </c>
      <c r="C542" s="6" t="s">
        <v>24</v>
      </c>
      <c r="D542" s="10" t="s">
        <v>1088</v>
      </c>
      <c r="E542" s="11" t="s">
        <v>94</v>
      </c>
      <c r="F542" s="28">
        <v>1</v>
      </c>
      <c r="G542" s="53"/>
      <c r="H542" s="30">
        <v>6240</v>
      </c>
      <c r="I542" s="31">
        <f t="shared" si="16"/>
        <v>0</v>
      </c>
    </row>
    <row r="543" spans="1:9" x14ac:dyDescent="0.2">
      <c r="A543" s="27" t="s">
        <v>22</v>
      </c>
      <c r="B543" s="9" t="s">
        <v>1090</v>
      </c>
      <c r="C543" s="6" t="s">
        <v>24</v>
      </c>
      <c r="D543" s="10" t="s">
        <v>1091</v>
      </c>
      <c r="E543" s="11" t="s">
        <v>94</v>
      </c>
      <c r="F543" s="28">
        <v>1</v>
      </c>
      <c r="G543" s="53"/>
      <c r="H543" s="30">
        <v>12240</v>
      </c>
      <c r="I543" s="31">
        <f t="shared" si="16"/>
        <v>0</v>
      </c>
    </row>
    <row r="544" spans="1:9" ht="25.5" x14ac:dyDescent="0.2">
      <c r="A544" s="27" t="s">
        <v>22</v>
      </c>
      <c r="B544" s="9" t="s">
        <v>1093</v>
      </c>
      <c r="C544" s="6" t="s">
        <v>24</v>
      </c>
      <c r="D544" s="10" t="s">
        <v>1094</v>
      </c>
      <c r="E544" s="11" t="s">
        <v>94</v>
      </c>
      <c r="F544" s="28">
        <v>16</v>
      </c>
      <c r="G544" s="53"/>
      <c r="H544" s="30">
        <v>12240</v>
      </c>
      <c r="I544" s="31">
        <f t="shared" si="16"/>
        <v>0</v>
      </c>
    </row>
    <row r="545" spans="1:9" ht="25.5" x14ac:dyDescent="0.2">
      <c r="A545" s="13" t="s">
        <v>27</v>
      </c>
      <c r="B545" s="9" t="s">
        <v>1096</v>
      </c>
      <c r="C545" s="6" t="s">
        <v>24</v>
      </c>
      <c r="D545" s="10" t="s">
        <v>1097</v>
      </c>
      <c r="E545" s="11" t="s">
        <v>94</v>
      </c>
      <c r="F545" s="28">
        <v>8</v>
      </c>
      <c r="G545" s="53"/>
      <c r="H545" s="30">
        <v>21960</v>
      </c>
      <c r="I545" s="31">
        <f t="shared" si="16"/>
        <v>0</v>
      </c>
    </row>
    <row r="546" spans="1:9" x14ac:dyDescent="0.2">
      <c r="A546" s="27" t="s">
        <v>22</v>
      </c>
      <c r="B546" s="9" t="s">
        <v>1098</v>
      </c>
      <c r="C546" s="6" t="s">
        <v>24</v>
      </c>
      <c r="D546" s="10" t="s">
        <v>1099</v>
      </c>
      <c r="E546" s="11" t="s">
        <v>94</v>
      </c>
      <c r="F546" s="28">
        <v>6</v>
      </c>
      <c r="G546" s="53"/>
      <c r="H546" s="30">
        <v>17640</v>
      </c>
      <c r="I546" s="31">
        <f t="shared" si="16"/>
        <v>0</v>
      </c>
    </row>
    <row r="547" spans="1:9" ht="25.5" x14ac:dyDescent="0.2">
      <c r="A547" s="13" t="s">
        <v>27</v>
      </c>
      <c r="B547" s="9" t="s">
        <v>1101</v>
      </c>
      <c r="C547" s="6" t="s">
        <v>89</v>
      </c>
      <c r="D547" s="10" t="s">
        <v>1102</v>
      </c>
      <c r="E547" s="11" t="s">
        <v>1103</v>
      </c>
      <c r="F547" s="28">
        <v>2</v>
      </c>
      <c r="G547" s="53"/>
      <c r="H547" s="30">
        <v>23317.632000000001</v>
      </c>
      <c r="I547" s="31">
        <f t="shared" si="16"/>
        <v>0</v>
      </c>
    </row>
    <row r="548" spans="1:9" ht="25.5" x14ac:dyDescent="0.2">
      <c r="A548" s="27" t="s">
        <v>22</v>
      </c>
      <c r="B548" s="9" t="s">
        <v>1104</v>
      </c>
      <c r="C548" s="6" t="s">
        <v>24</v>
      </c>
      <c r="D548" s="10" t="s">
        <v>1105</v>
      </c>
      <c r="E548" s="11" t="s">
        <v>94</v>
      </c>
      <c r="F548" s="28">
        <v>1</v>
      </c>
      <c r="G548" s="53"/>
      <c r="H548" s="30">
        <v>18840</v>
      </c>
      <c r="I548" s="31">
        <f t="shared" si="16"/>
        <v>0</v>
      </c>
    </row>
    <row r="549" spans="1:9" x14ac:dyDescent="0.2">
      <c r="A549" s="27" t="s">
        <v>22</v>
      </c>
      <c r="B549" s="9" t="s">
        <v>1107</v>
      </c>
      <c r="C549" s="6" t="s">
        <v>24</v>
      </c>
      <c r="D549" s="10" t="s">
        <v>1108</v>
      </c>
      <c r="E549" s="11" t="s">
        <v>94</v>
      </c>
      <c r="F549" s="28">
        <v>15</v>
      </c>
      <c r="G549" s="53"/>
      <c r="H549" s="30">
        <v>5628</v>
      </c>
      <c r="I549" s="31">
        <f t="shared" si="16"/>
        <v>0</v>
      </c>
    </row>
    <row r="550" spans="1:9" x14ac:dyDescent="0.2">
      <c r="A550" s="27" t="s">
        <v>22</v>
      </c>
      <c r="B550" s="9" t="s">
        <v>1110</v>
      </c>
      <c r="C550" s="6" t="s">
        <v>24</v>
      </c>
      <c r="D550" s="10" t="s">
        <v>1111</v>
      </c>
      <c r="E550" s="11" t="s">
        <v>94</v>
      </c>
      <c r="F550" s="28">
        <v>16</v>
      </c>
      <c r="G550" s="53"/>
      <c r="H550" s="30">
        <v>7968</v>
      </c>
      <c r="I550" s="31">
        <f t="shared" si="16"/>
        <v>0</v>
      </c>
    </row>
    <row r="551" spans="1:9" x14ac:dyDescent="0.2">
      <c r="A551" s="27" t="s">
        <v>22</v>
      </c>
      <c r="B551" s="9" t="s">
        <v>1112</v>
      </c>
      <c r="C551" s="6" t="s">
        <v>24</v>
      </c>
      <c r="D551" s="10" t="s">
        <v>1113</v>
      </c>
      <c r="E551" s="11" t="s">
        <v>94</v>
      </c>
      <c r="F551" s="28">
        <v>23</v>
      </c>
      <c r="G551" s="53"/>
      <c r="H551" s="30">
        <v>2448</v>
      </c>
      <c r="I551" s="31">
        <f t="shared" si="16"/>
        <v>0</v>
      </c>
    </row>
    <row r="552" spans="1:9" x14ac:dyDescent="0.2">
      <c r="A552" s="27" t="s">
        <v>22</v>
      </c>
      <c r="B552" s="9" t="s">
        <v>1112</v>
      </c>
      <c r="C552" s="6" t="s">
        <v>1115</v>
      </c>
      <c r="D552" s="10" t="s">
        <v>1116</v>
      </c>
      <c r="E552" s="11" t="s">
        <v>94</v>
      </c>
      <c r="F552" s="28">
        <v>17</v>
      </c>
      <c r="G552" s="53"/>
      <c r="H552" s="30">
        <v>12000</v>
      </c>
      <c r="I552" s="31">
        <f t="shared" si="16"/>
        <v>0</v>
      </c>
    </row>
    <row r="553" spans="1:9" ht="25.5" customHeight="1" x14ac:dyDescent="0.2">
      <c r="A553" s="27" t="s">
        <v>22</v>
      </c>
      <c r="D553" s="14" t="s">
        <v>1117</v>
      </c>
      <c r="F553" s="28">
        <v>0</v>
      </c>
      <c r="G553" s="53"/>
      <c r="H553" s="30">
        <v>0</v>
      </c>
      <c r="I553" s="31">
        <f t="shared" si="16"/>
        <v>0</v>
      </c>
    </row>
    <row r="554" spans="1:9" x14ac:dyDescent="0.2">
      <c r="A554" s="27" t="s">
        <v>22</v>
      </c>
      <c r="B554" s="9" t="s">
        <v>1112</v>
      </c>
      <c r="C554" s="6" t="s">
        <v>1119</v>
      </c>
      <c r="D554" s="10" t="s">
        <v>1116</v>
      </c>
      <c r="E554" s="11" t="s">
        <v>94</v>
      </c>
      <c r="F554" s="28">
        <v>8</v>
      </c>
      <c r="G554" s="53"/>
      <c r="H554" s="30">
        <v>19200</v>
      </c>
      <c r="I554" s="31">
        <f t="shared" si="16"/>
        <v>0</v>
      </c>
    </row>
    <row r="555" spans="1:9" ht="25.5" customHeight="1" x14ac:dyDescent="0.2">
      <c r="A555" s="27" t="s">
        <v>22</v>
      </c>
      <c r="D555" s="14" t="s">
        <v>1120</v>
      </c>
      <c r="F555" s="28">
        <v>0</v>
      </c>
      <c r="G555" s="53"/>
      <c r="H555" s="30">
        <v>0</v>
      </c>
      <c r="I555" s="31">
        <f t="shared" si="16"/>
        <v>0</v>
      </c>
    </row>
    <row r="556" spans="1:9" ht="12.75" customHeight="1" x14ac:dyDescent="0.2">
      <c r="A556" s="2" t="s">
        <v>20</v>
      </c>
      <c r="B556" s="9" t="s">
        <v>1121</v>
      </c>
      <c r="C556" s="6" t="s">
        <v>24</v>
      </c>
      <c r="D556" s="10" t="s">
        <v>1122</v>
      </c>
      <c r="E556" s="11" t="s">
        <v>94</v>
      </c>
      <c r="F556" s="28">
        <v>31</v>
      </c>
      <c r="G556" s="56"/>
      <c r="H556" s="44">
        <v>2448</v>
      </c>
      <c r="I556" s="31">
        <f t="shared" si="16"/>
        <v>0</v>
      </c>
    </row>
    <row r="557" spans="1:9" x14ac:dyDescent="0.2">
      <c r="A557" s="27" t="s">
        <v>22</v>
      </c>
      <c r="B557" s="9" t="s">
        <v>1123</v>
      </c>
      <c r="C557" s="6" t="s">
        <v>24</v>
      </c>
      <c r="D557" s="10" t="s">
        <v>1124</v>
      </c>
      <c r="E557" s="11" t="s">
        <v>94</v>
      </c>
      <c r="F557" s="28">
        <v>36</v>
      </c>
      <c r="G557" s="53"/>
      <c r="H557" s="30">
        <v>1224</v>
      </c>
      <c r="I557" s="31">
        <f t="shared" si="16"/>
        <v>0</v>
      </c>
    </row>
    <row r="558" spans="1:9" ht="25.5" x14ac:dyDescent="0.2">
      <c r="A558" s="27" t="s">
        <v>22</v>
      </c>
      <c r="B558" s="9" t="s">
        <v>1125</v>
      </c>
      <c r="C558" s="6" t="s">
        <v>24</v>
      </c>
      <c r="D558" s="10" t="s">
        <v>1126</v>
      </c>
      <c r="E558" s="11" t="s">
        <v>26</v>
      </c>
      <c r="F558" s="28">
        <v>3.5807577702910569</v>
      </c>
      <c r="G558" s="53"/>
      <c r="H558" s="30">
        <v>3516</v>
      </c>
      <c r="I558" s="31">
        <f t="shared" si="16"/>
        <v>0</v>
      </c>
    </row>
    <row r="559" spans="1:9" ht="25.5" x14ac:dyDescent="0.2">
      <c r="A559" s="27" t="s">
        <v>22</v>
      </c>
      <c r="B559" s="9" t="s">
        <v>1127</v>
      </c>
      <c r="C559" s="6" t="s">
        <v>24</v>
      </c>
      <c r="D559" s="10" t="s">
        <v>1128</v>
      </c>
      <c r="E559" s="11" t="s">
        <v>26</v>
      </c>
      <c r="F559" s="28">
        <v>1.1566708948706508</v>
      </c>
      <c r="G559" s="53"/>
      <c r="H559" s="30">
        <v>3960</v>
      </c>
      <c r="I559" s="31">
        <f t="shared" si="16"/>
        <v>0</v>
      </c>
    </row>
    <row r="560" spans="1:9" ht="25.5" x14ac:dyDescent="0.2">
      <c r="A560" s="27" t="s">
        <v>22</v>
      </c>
      <c r="B560" s="9" t="s">
        <v>1129</v>
      </c>
      <c r="C560" s="6" t="s">
        <v>24</v>
      </c>
      <c r="D560" s="10" t="s">
        <v>1130</v>
      </c>
      <c r="E560" s="11" t="s">
        <v>26</v>
      </c>
      <c r="F560" s="28">
        <v>11.034396625706973</v>
      </c>
      <c r="G560" s="53"/>
      <c r="H560" s="30">
        <v>5508</v>
      </c>
      <c r="I560" s="31">
        <f t="shared" si="16"/>
        <v>0</v>
      </c>
    </row>
    <row r="561" spans="1:9" x14ac:dyDescent="0.2">
      <c r="A561" s="27" t="s">
        <v>22</v>
      </c>
      <c r="B561" s="9" t="s">
        <v>1131</v>
      </c>
      <c r="C561" s="6" t="s">
        <v>24</v>
      </c>
      <c r="D561" s="10" t="s">
        <v>1132</v>
      </c>
      <c r="E561" s="11" t="s">
        <v>205</v>
      </c>
      <c r="F561" s="28">
        <v>1.6611762851865728</v>
      </c>
      <c r="G561" s="53"/>
      <c r="H561" s="30">
        <v>150</v>
      </c>
      <c r="I561" s="31">
        <f t="shared" si="16"/>
        <v>0</v>
      </c>
    </row>
    <row r="562" spans="1:9" x14ac:dyDescent="0.2">
      <c r="A562" s="27" t="s">
        <v>22</v>
      </c>
      <c r="B562" s="9" t="s">
        <v>1134</v>
      </c>
      <c r="C562" s="6" t="s">
        <v>24</v>
      </c>
      <c r="D562" s="10" t="s">
        <v>1135</v>
      </c>
      <c r="E562" s="11" t="s">
        <v>205</v>
      </c>
      <c r="F562" s="28">
        <v>0.97736019713967881</v>
      </c>
      <c r="G562" s="53"/>
      <c r="H562" s="30">
        <v>133.19999999999999</v>
      </c>
      <c r="I562" s="31">
        <f t="shared" si="16"/>
        <v>0</v>
      </c>
    </row>
    <row r="563" spans="1:9" x14ac:dyDescent="0.2">
      <c r="A563" s="27" t="s">
        <v>22</v>
      </c>
      <c r="B563" s="9" t="s">
        <v>1136</v>
      </c>
      <c r="C563" s="6" t="s">
        <v>24</v>
      </c>
      <c r="D563" s="10" t="s">
        <v>1137</v>
      </c>
      <c r="E563" s="11" t="s">
        <v>205</v>
      </c>
      <c r="F563" s="28">
        <v>0.92287571399254043</v>
      </c>
      <c r="G563" s="53"/>
      <c r="H563" s="30">
        <v>150</v>
      </c>
      <c r="I563" s="31">
        <f t="shared" si="16"/>
        <v>0</v>
      </c>
    </row>
    <row r="564" spans="1:9" ht="12.75" customHeight="1" x14ac:dyDescent="0.2">
      <c r="A564" s="45" t="s">
        <v>22</v>
      </c>
      <c r="B564" s="35" t="s">
        <v>19</v>
      </c>
      <c r="C564" s="36"/>
      <c r="D564" s="37" t="s">
        <v>1139</v>
      </c>
      <c r="E564" s="36"/>
      <c r="F564" s="46">
        <v>0</v>
      </c>
      <c r="G564" s="57"/>
      <c r="H564" s="47"/>
      <c r="I564" s="26">
        <f>SUM(I565:I596)</f>
        <v>0</v>
      </c>
    </row>
    <row r="565" spans="1:9" ht="25.5" x14ac:dyDescent="0.2">
      <c r="A565" s="27" t="s">
        <v>22</v>
      </c>
      <c r="B565" s="9" t="s">
        <v>1140</v>
      </c>
      <c r="C565" s="6" t="s">
        <v>24</v>
      </c>
      <c r="D565" s="10" t="s">
        <v>1141</v>
      </c>
      <c r="E565" s="11" t="s">
        <v>205</v>
      </c>
      <c r="F565" s="28">
        <v>7.2599556167413173</v>
      </c>
      <c r="G565" s="53"/>
      <c r="H565" s="30">
        <v>474</v>
      </c>
      <c r="I565" s="31">
        <f t="shared" ref="I565:I596" si="17">F565*G565</f>
        <v>0</v>
      </c>
    </row>
    <row r="566" spans="1:9" ht="25.5" x14ac:dyDescent="0.2">
      <c r="A566" s="27" t="s">
        <v>22</v>
      </c>
      <c r="B566" s="9" t="s">
        <v>1143</v>
      </c>
      <c r="C566" s="6" t="s">
        <v>24</v>
      </c>
      <c r="D566" s="10" t="s">
        <v>1144</v>
      </c>
      <c r="E566" s="11" t="s">
        <v>129</v>
      </c>
      <c r="F566" s="28">
        <v>10.766883329912972</v>
      </c>
      <c r="G566" s="53"/>
      <c r="H566" s="30">
        <v>327.59999999999997</v>
      </c>
      <c r="I566" s="31">
        <f t="shared" si="17"/>
        <v>0</v>
      </c>
    </row>
    <row r="567" spans="1:9" ht="25.5" x14ac:dyDescent="0.2">
      <c r="A567" s="27" t="s">
        <v>22</v>
      </c>
      <c r="B567" s="9" t="s">
        <v>1146</v>
      </c>
      <c r="C567" s="6" t="s">
        <v>24</v>
      </c>
      <c r="D567" s="10" t="s">
        <v>1147</v>
      </c>
      <c r="E567" s="11" t="s">
        <v>205</v>
      </c>
      <c r="F567" s="28">
        <v>73.430144310006469</v>
      </c>
      <c r="G567" s="53"/>
      <c r="H567" s="30">
        <v>18</v>
      </c>
      <c r="I567" s="31">
        <f t="shared" si="17"/>
        <v>0</v>
      </c>
    </row>
    <row r="568" spans="1:9" ht="25.5" x14ac:dyDescent="0.2">
      <c r="A568" s="27" t="s">
        <v>22</v>
      </c>
      <c r="B568" s="9" t="s">
        <v>1149</v>
      </c>
      <c r="C568" s="6" t="s">
        <v>24</v>
      </c>
      <c r="D568" s="10" t="s">
        <v>1150</v>
      </c>
      <c r="E568" s="11" t="s">
        <v>205</v>
      </c>
      <c r="F568" s="28">
        <v>13.843135709888106</v>
      </c>
      <c r="G568" s="53"/>
      <c r="H568" s="30">
        <v>148.79999999999998</v>
      </c>
      <c r="I568" s="31">
        <f t="shared" si="17"/>
        <v>0</v>
      </c>
    </row>
    <row r="569" spans="1:9" ht="25.5" x14ac:dyDescent="0.2">
      <c r="A569" s="27" t="s">
        <v>22</v>
      </c>
      <c r="B569" s="9" t="s">
        <v>1151</v>
      </c>
      <c r="C569" s="6" t="s">
        <v>24</v>
      </c>
      <c r="D569" s="10" t="s">
        <v>1152</v>
      </c>
      <c r="E569" s="11" t="s">
        <v>205</v>
      </c>
      <c r="F569" s="28">
        <v>6.0694068242374053</v>
      </c>
      <c r="G569" s="53"/>
      <c r="H569" s="30">
        <v>159.6</v>
      </c>
      <c r="I569" s="31">
        <f t="shared" si="17"/>
        <v>0</v>
      </c>
    </row>
    <row r="570" spans="1:9" ht="25.5" x14ac:dyDescent="0.2">
      <c r="A570" s="27" t="s">
        <v>22</v>
      </c>
      <c r="B570" s="9" t="s">
        <v>1153</v>
      </c>
      <c r="C570" s="6" t="s">
        <v>24</v>
      </c>
      <c r="D570" s="10" t="s">
        <v>1154</v>
      </c>
      <c r="E570" s="11" t="s">
        <v>205</v>
      </c>
      <c r="F570" s="28">
        <v>1.5381261899875673</v>
      </c>
      <c r="G570" s="53"/>
      <c r="H570" s="30">
        <v>202.79999999999998</v>
      </c>
      <c r="I570" s="31">
        <f t="shared" si="17"/>
        <v>0</v>
      </c>
    </row>
    <row r="571" spans="1:9" ht="25.5" x14ac:dyDescent="0.2">
      <c r="A571" s="27" t="s">
        <v>22</v>
      </c>
      <c r="B571" s="9" t="s">
        <v>1155</v>
      </c>
      <c r="C571" s="6" t="s">
        <v>24</v>
      </c>
      <c r="D571" s="10" t="s">
        <v>1156</v>
      </c>
      <c r="E571" s="11" t="s">
        <v>205</v>
      </c>
      <c r="F571" s="28">
        <v>5.1213674330119172</v>
      </c>
      <c r="G571" s="53"/>
      <c r="H571" s="30">
        <v>46.8</v>
      </c>
      <c r="I571" s="31">
        <f t="shared" si="17"/>
        <v>0</v>
      </c>
    </row>
    <row r="572" spans="1:9" x14ac:dyDescent="0.2">
      <c r="A572" s="27" t="s">
        <v>22</v>
      </c>
      <c r="B572" s="9" t="s">
        <v>1157</v>
      </c>
      <c r="C572" s="6" t="s">
        <v>24</v>
      </c>
      <c r="D572" s="10" t="s">
        <v>1158</v>
      </c>
      <c r="E572" s="11" t="s">
        <v>205</v>
      </c>
      <c r="F572" s="28">
        <v>3.7530279035696643</v>
      </c>
      <c r="G572" s="53"/>
      <c r="H572" s="30">
        <v>13920</v>
      </c>
      <c r="I572" s="31">
        <f t="shared" si="17"/>
        <v>0</v>
      </c>
    </row>
    <row r="573" spans="1:9" x14ac:dyDescent="0.2">
      <c r="A573" s="27" t="s">
        <v>22</v>
      </c>
      <c r="B573" s="9" t="s">
        <v>1160</v>
      </c>
      <c r="C573" s="6" t="s">
        <v>24</v>
      </c>
      <c r="D573" s="10" t="s">
        <v>1161</v>
      </c>
      <c r="E573" s="11" t="s">
        <v>205</v>
      </c>
      <c r="F573" s="28">
        <v>2.9418541933904332</v>
      </c>
      <c r="G573" s="53"/>
      <c r="H573" s="30">
        <v>32040</v>
      </c>
      <c r="I573" s="31">
        <f t="shared" si="17"/>
        <v>0</v>
      </c>
    </row>
    <row r="574" spans="1:9" x14ac:dyDescent="0.2">
      <c r="A574" s="27" t="s">
        <v>22</v>
      </c>
      <c r="B574" s="9" t="s">
        <v>1162</v>
      </c>
      <c r="C574" s="6" t="s">
        <v>24</v>
      </c>
      <c r="D574" s="10" t="s">
        <v>1163</v>
      </c>
      <c r="E574" s="11" t="s">
        <v>26</v>
      </c>
      <c r="F574" s="28">
        <v>5.106578950758723E-2</v>
      </c>
      <c r="G574" s="53"/>
      <c r="H574" s="30">
        <v>399120</v>
      </c>
      <c r="I574" s="31">
        <f t="shared" si="17"/>
        <v>0</v>
      </c>
    </row>
    <row r="575" spans="1:9" ht="25.5" x14ac:dyDescent="0.2">
      <c r="A575" s="27" t="s">
        <v>22</v>
      </c>
      <c r="B575" s="9" t="s">
        <v>1165</v>
      </c>
      <c r="C575" s="6" t="s">
        <v>24</v>
      </c>
      <c r="D575" s="10" t="s">
        <v>1166</v>
      </c>
      <c r="E575" s="11" t="s">
        <v>205</v>
      </c>
      <c r="F575" s="28">
        <v>1.5381261899875673</v>
      </c>
      <c r="G575" s="53"/>
      <c r="H575" s="30">
        <v>3912</v>
      </c>
      <c r="I575" s="31">
        <f t="shared" si="17"/>
        <v>0</v>
      </c>
    </row>
    <row r="576" spans="1:9" ht="25.5" x14ac:dyDescent="0.2">
      <c r="A576" s="27" t="s">
        <v>22</v>
      </c>
      <c r="B576" s="9" t="s">
        <v>1168</v>
      </c>
      <c r="C576" s="6" t="s">
        <v>24</v>
      </c>
      <c r="D576" s="10" t="s">
        <v>1169</v>
      </c>
      <c r="E576" s="11" t="s">
        <v>205</v>
      </c>
      <c r="F576" s="28">
        <v>76.517529834065456</v>
      </c>
      <c r="G576" s="53"/>
      <c r="H576" s="30">
        <v>4260</v>
      </c>
      <c r="I576" s="31">
        <f t="shared" si="17"/>
        <v>0</v>
      </c>
    </row>
    <row r="577" spans="1:9" ht="25.5" x14ac:dyDescent="0.2">
      <c r="A577" s="27" t="s">
        <v>22</v>
      </c>
      <c r="B577" s="9" t="s">
        <v>1170</v>
      </c>
      <c r="C577" s="6" t="s">
        <v>24</v>
      </c>
      <c r="D577" s="10" t="s">
        <v>1171</v>
      </c>
      <c r="E577" s="11" t="s">
        <v>205</v>
      </c>
      <c r="F577" s="28">
        <v>4.6143785699627022</v>
      </c>
      <c r="G577" s="53"/>
      <c r="H577" s="30">
        <v>597.6</v>
      </c>
      <c r="I577" s="31">
        <f t="shared" si="17"/>
        <v>0</v>
      </c>
    </row>
    <row r="578" spans="1:9" ht="25.5" x14ac:dyDescent="0.2">
      <c r="A578" s="27" t="s">
        <v>22</v>
      </c>
      <c r="B578" s="9" t="s">
        <v>1173</v>
      </c>
      <c r="C578" s="6" t="s">
        <v>24</v>
      </c>
      <c r="D578" s="10" t="s">
        <v>1174</v>
      </c>
      <c r="E578" s="11" t="s">
        <v>205</v>
      </c>
      <c r="F578" s="28">
        <v>108.46865891792324</v>
      </c>
      <c r="G578" s="53"/>
      <c r="H578" s="30">
        <v>784.8</v>
      </c>
      <c r="I578" s="31">
        <f t="shared" si="17"/>
        <v>0</v>
      </c>
    </row>
    <row r="579" spans="1:9" x14ac:dyDescent="0.2">
      <c r="A579" s="27" t="s">
        <v>22</v>
      </c>
      <c r="B579" s="9" t="s">
        <v>1175</v>
      </c>
      <c r="C579" s="6" t="s">
        <v>24</v>
      </c>
      <c r="D579" s="10" t="s">
        <v>1176</v>
      </c>
      <c r="E579" s="11" t="s">
        <v>205</v>
      </c>
      <c r="F579" s="28">
        <v>79.674936641355984</v>
      </c>
      <c r="G579" s="53"/>
      <c r="H579" s="30">
        <v>211.2</v>
      </c>
      <c r="I579" s="31">
        <f t="shared" si="17"/>
        <v>0</v>
      </c>
    </row>
    <row r="580" spans="1:9" ht="25.5" x14ac:dyDescent="0.2">
      <c r="A580" s="27" t="s">
        <v>22</v>
      </c>
      <c r="B580" s="9" t="s">
        <v>1178</v>
      </c>
      <c r="C580" s="6" t="s">
        <v>24</v>
      </c>
      <c r="D580" s="10" t="s">
        <v>1179</v>
      </c>
      <c r="E580" s="11" t="s">
        <v>205</v>
      </c>
      <c r="F580" s="28">
        <v>7.6906309499378365</v>
      </c>
      <c r="G580" s="53"/>
      <c r="H580" s="30">
        <v>950.4</v>
      </c>
      <c r="I580" s="31">
        <f t="shared" si="17"/>
        <v>0</v>
      </c>
    </row>
    <row r="581" spans="1:9" ht="25.5" x14ac:dyDescent="0.2">
      <c r="A581" s="27" t="s">
        <v>22</v>
      </c>
      <c r="B581" s="9" t="s">
        <v>1181</v>
      </c>
      <c r="C581" s="6" t="s">
        <v>24</v>
      </c>
      <c r="D581" s="10" t="s">
        <v>1182</v>
      </c>
      <c r="E581" s="11" t="s">
        <v>205</v>
      </c>
      <c r="F581" s="28">
        <v>8.7365567591293818</v>
      </c>
      <c r="G581" s="53"/>
      <c r="H581" s="30">
        <v>1198.8</v>
      </c>
      <c r="I581" s="31">
        <f t="shared" si="17"/>
        <v>0</v>
      </c>
    </row>
    <row r="582" spans="1:9" x14ac:dyDescent="0.2">
      <c r="A582" s="27" t="s">
        <v>22</v>
      </c>
      <c r="B582" s="9" t="s">
        <v>1183</v>
      </c>
      <c r="C582" s="6" t="s">
        <v>24</v>
      </c>
      <c r="D582" s="10" t="s">
        <v>1184</v>
      </c>
      <c r="E582" s="11" t="s">
        <v>205</v>
      </c>
      <c r="F582" s="28">
        <v>2.1533766659825941</v>
      </c>
      <c r="G582" s="53"/>
      <c r="H582" s="30">
        <v>273.59999999999997</v>
      </c>
      <c r="I582" s="31">
        <f t="shared" si="17"/>
        <v>0</v>
      </c>
    </row>
    <row r="583" spans="1:9" ht="25.5" x14ac:dyDescent="0.2">
      <c r="A583" s="27" t="s">
        <v>22</v>
      </c>
      <c r="B583" s="9" t="s">
        <v>1186</v>
      </c>
      <c r="C583" s="6" t="s">
        <v>24</v>
      </c>
      <c r="D583" s="10" t="s">
        <v>1187</v>
      </c>
      <c r="E583" s="11" t="s">
        <v>129</v>
      </c>
      <c r="F583" s="28">
        <v>23.687143325808538</v>
      </c>
      <c r="G583" s="53"/>
      <c r="H583" s="30">
        <v>1992</v>
      </c>
      <c r="I583" s="31">
        <f t="shared" si="17"/>
        <v>0</v>
      </c>
    </row>
    <row r="584" spans="1:9" ht="25.5" x14ac:dyDescent="0.2">
      <c r="A584" s="27" t="s">
        <v>22</v>
      </c>
      <c r="B584" s="9" t="s">
        <v>1189</v>
      </c>
      <c r="C584" s="6" t="s">
        <v>24</v>
      </c>
      <c r="D584" s="10" t="s">
        <v>1190</v>
      </c>
      <c r="E584" s="11" t="s">
        <v>129</v>
      </c>
      <c r="F584" s="28">
        <v>3.9991280939676748</v>
      </c>
      <c r="G584" s="53"/>
      <c r="H584" s="30">
        <v>2472</v>
      </c>
      <c r="I584" s="31">
        <f t="shared" si="17"/>
        <v>0</v>
      </c>
    </row>
    <row r="585" spans="1:9" x14ac:dyDescent="0.2">
      <c r="A585" s="27" t="s">
        <v>22</v>
      </c>
      <c r="B585" s="9" t="s">
        <v>1192</v>
      </c>
      <c r="C585" s="6" t="s">
        <v>24</v>
      </c>
      <c r="D585" s="10" t="s">
        <v>1193</v>
      </c>
      <c r="E585" s="11" t="s">
        <v>522</v>
      </c>
      <c r="F585" s="28">
        <v>27.071020943781186</v>
      </c>
      <c r="G585" s="53"/>
      <c r="H585" s="30">
        <v>112.8</v>
      </c>
      <c r="I585" s="31">
        <f t="shared" si="17"/>
        <v>0</v>
      </c>
    </row>
    <row r="586" spans="1:9" x14ac:dyDescent="0.2">
      <c r="A586" s="27" t="s">
        <v>22</v>
      </c>
      <c r="B586" s="9" t="s">
        <v>1195</v>
      </c>
      <c r="C586" s="6" t="s">
        <v>24</v>
      </c>
      <c r="D586" s="10" t="s">
        <v>1196</v>
      </c>
      <c r="E586" s="11" t="s">
        <v>129</v>
      </c>
      <c r="F586" s="28">
        <v>39991.280939676748</v>
      </c>
      <c r="G586" s="53"/>
      <c r="H586" s="30">
        <v>2.52</v>
      </c>
      <c r="I586" s="31">
        <f t="shared" si="17"/>
        <v>0</v>
      </c>
    </row>
    <row r="587" spans="1:9" x14ac:dyDescent="0.2">
      <c r="A587" s="27" t="s">
        <v>22</v>
      </c>
      <c r="B587" s="9" t="s">
        <v>1198</v>
      </c>
      <c r="C587" s="6" t="s">
        <v>24</v>
      </c>
      <c r="D587" s="10" t="s">
        <v>1199</v>
      </c>
      <c r="E587" s="11" t="s">
        <v>129</v>
      </c>
      <c r="F587" s="28">
        <v>33408.10084652996</v>
      </c>
      <c r="G587" s="53"/>
      <c r="H587" s="30">
        <v>3.84</v>
      </c>
      <c r="I587" s="31">
        <f t="shared" si="17"/>
        <v>0</v>
      </c>
    </row>
    <row r="588" spans="1:9" x14ac:dyDescent="0.2">
      <c r="A588" s="27" t="s">
        <v>22</v>
      </c>
      <c r="B588" s="9" t="s">
        <v>1200</v>
      </c>
      <c r="C588" s="6" t="s">
        <v>24</v>
      </c>
      <c r="D588" s="10" t="s">
        <v>1201</v>
      </c>
      <c r="E588" s="11" t="s">
        <v>129</v>
      </c>
      <c r="F588" s="28">
        <v>15.246819075378989</v>
      </c>
      <c r="G588" s="53"/>
      <c r="H588" s="30">
        <v>16.919999999999998</v>
      </c>
      <c r="I588" s="31">
        <f t="shared" si="17"/>
        <v>0</v>
      </c>
    </row>
    <row r="589" spans="1:9" ht="12.75" customHeight="1" x14ac:dyDescent="0.2">
      <c r="A589" s="2" t="s">
        <v>20</v>
      </c>
      <c r="B589" s="9" t="s">
        <v>1202</v>
      </c>
      <c r="C589" s="6" t="s">
        <v>24</v>
      </c>
      <c r="D589" s="10" t="s">
        <v>1203</v>
      </c>
      <c r="E589" s="11" t="s">
        <v>129</v>
      </c>
      <c r="F589" s="28">
        <v>2.1841391897823454</v>
      </c>
      <c r="G589" s="56"/>
      <c r="H589" s="44">
        <v>168</v>
      </c>
      <c r="I589" s="31">
        <f t="shared" si="17"/>
        <v>0</v>
      </c>
    </row>
    <row r="590" spans="1:9" ht="25.5" x14ac:dyDescent="0.2">
      <c r="A590" s="27" t="s">
        <v>22</v>
      </c>
      <c r="B590" s="9" t="s">
        <v>1204</v>
      </c>
      <c r="C590" s="6" t="s">
        <v>24</v>
      </c>
      <c r="D590" s="10" t="s">
        <v>1205</v>
      </c>
      <c r="E590" s="11" t="s">
        <v>129</v>
      </c>
      <c r="F590" s="28">
        <v>10.956207809935801</v>
      </c>
      <c r="G590" s="53"/>
      <c r="H590" s="30">
        <v>412.8</v>
      </c>
      <c r="I590" s="31">
        <f t="shared" si="17"/>
        <v>0</v>
      </c>
    </row>
    <row r="591" spans="1:9" ht="25.5" x14ac:dyDescent="0.2">
      <c r="A591" s="27" t="s">
        <v>22</v>
      </c>
      <c r="B591" s="9" t="s">
        <v>1206</v>
      </c>
      <c r="C591" s="6" t="s">
        <v>24</v>
      </c>
      <c r="D591" s="10" t="s">
        <v>1207</v>
      </c>
      <c r="E591" s="11" t="s">
        <v>129</v>
      </c>
      <c r="F591" s="28">
        <v>7.0753804739428094</v>
      </c>
      <c r="G591" s="53"/>
      <c r="H591" s="30">
        <v>484.79999999999995</v>
      </c>
      <c r="I591" s="31">
        <f t="shared" si="17"/>
        <v>0</v>
      </c>
    </row>
    <row r="592" spans="1:9" x14ac:dyDescent="0.2">
      <c r="A592" s="27" t="s">
        <v>22</v>
      </c>
      <c r="B592" s="9" t="s">
        <v>1208</v>
      </c>
      <c r="C592" s="6" t="s">
        <v>24</v>
      </c>
      <c r="D592" s="10" t="s">
        <v>1209</v>
      </c>
      <c r="E592" s="11" t="s">
        <v>129</v>
      </c>
      <c r="F592" s="28">
        <v>4.6451410937624535</v>
      </c>
      <c r="G592" s="53"/>
      <c r="H592" s="30">
        <v>168</v>
      </c>
      <c r="I592" s="31">
        <f t="shared" si="17"/>
        <v>0</v>
      </c>
    </row>
    <row r="593" spans="1:9" ht="25.5" x14ac:dyDescent="0.2">
      <c r="A593" s="27" t="s">
        <v>22</v>
      </c>
      <c r="B593" s="9" t="s">
        <v>1210</v>
      </c>
      <c r="C593" s="6" t="s">
        <v>24</v>
      </c>
      <c r="D593" s="10" t="s">
        <v>1211</v>
      </c>
      <c r="E593" s="11" t="s">
        <v>129</v>
      </c>
      <c r="F593" s="28">
        <v>73.937298913616701</v>
      </c>
      <c r="G593" s="53"/>
      <c r="H593" s="30">
        <v>412.8</v>
      </c>
      <c r="I593" s="31">
        <f t="shared" si="17"/>
        <v>0</v>
      </c>
    </row>
    <row r="594" spans="1:9" ht="25.5" x14ac:dyDescent="0.2">
      <c r="A594" s="27" t="s">
        <v>22</v>
      </c>
      <c r="B594" s="9" t="s">
        <v>1212</v>
      </c>
      <c r="C594" s="6" t="s">
        <v>24</v>
      </c>
      <c r="D594" s="10" t="s">
        <v>1213</v>
      </c>
      <c r="E594" s="11" t="s">
        <v>129</v>
      </c>
      <c r="F594" s="28">
        <v>83.075616756872705</v>
      </c>
      <c r="G594" s="53"/>
      <c r="H594" s="30">
        <v>484.79999999999995</v>
      </c>
      <c r="I594" s="31">
        <f t="shared" si="17"/>
        <v>0</v>
      </c>
    </row>
    <row r="595" spans="1:9" ht="25.5" x14ac:dyDescent="0.2">
      <c r="A595" s="27" t="s">
        <v>22</v>
      </c>
      <c r="B595" s="9" t="s">
        <v>1214</v>
      </c>
      <c r="C595" s="6" t="s">
        <v>24</v>
      </c>
      <c r="D595" s="10" t="s">
        <v>1215</v>
      </c>
      <c r="E595" s="11" t="s">
        <v>129</v>
      </c>
      <c r="F595" s="28">
        <v>60.596332222660088</v>
      </c>
      <c r="G595" s="53"/>
      <c r="H595" s="30">
        <v>484.79999999999995</v>
      </c>
      <c r="I595" s="31">
        <f t="shared" si="17"/>
        <v>0</v>
      </c>
    </row>
    <row r="596" spans="1:9" ht="25.5" x14ac:dyDescent="0.2">
      <c r="A596" s="27" t="s">
        <v>22</v>
      </c>
      <c r="B596" s="9" t="s">
        <v>1216</v>
      </c>
      <c r="C596" s="6" t="s">
        <v>24</v>
      </c>
      <c r="D596" s="10" t="s">
        <v>1217</v>
      </c>
      <c r="E596" s="11" t="s">
        <v>129</v>
      </c>
      <c r="F596" s="28">
        <v>2.0720036179361192</v>
      </c>
      <c r="G596" s="53"/>
      <c r="H596" s="30">
        <v>484.79999999999995</v>
      </c>
      <c r="I596" s="31">
        <f t="shared" si="17"/>
        <v>0</v>
      </c>
    </row>
    <row r="597" spans="1:9" ht="12.75" customHeight="1" x14ac:dyDescent="0.2">
      <c r="A597" s="27" t="s">
        <v>22</v>
      </c>
      <c r="B597" s="35" t="s">
        <v>242</v>
      </c>
      <c r="C597" s="36"/>
      <c r="D597" s="37" t="s">
        <v>1218</v>
      </c>
      <c r="E597" s="36"/>
      <c r="F597" s="46">
        <v>0</v>
      </c>
      <c r="G597" s="57"/>
      <c r="H597" s="47"/>
      <c r="I597" s="26">
        <f>SUM(I598:I739)</f>
        <v>0</v>
      </c>
    </row>
    <row r="598" spans="1:9" ht="25.5" x14ac:dyDescent="0.2">
      <c r="A598" s="27" t="s">
        <v>22</v>
      </c>
      <c r="B598" s="9" t="s">
        <v>1219</v>
      </c>
      <c r="C598" s="6" t="s">
        <v>24</v>
      </c>
      <c r="D598" s="10" t="s">
        <v>1220</v>
      </c>
      <c r="E598" s="11" t="s">
        <v>205</v>
      </c>
      <c r="F598" s="28">
        <v>22.210542183420472</v>
      </c>
      <c r="G598" s="53"/>
      <c r="H598" s="30">
        <v>1584</v>
      </c>
      <c r="I598" s="31">
        <f t="shared" ref="I598:I661" si="18">F598*G598</f>
        <v>0</v>
      </c>
    </row>
    <row r="599" spans="1:9" ht="25.5" x14ac:dyDescent="0.2">
      <c r="A599" s="27" t="s">
        <v>22</v>
      </c>
      <c r="B599" s="9" t="s">
        <v>1222</v>
      </c>
      <c r="C599" s="6" t="s">
        <v>24</v>
      </c>
      <c r="D599" s="10" t="s">
        <v>1223</v>
      </c>
      <c r="E599" s="11" t="s">
        <v>205</v>
      </c>
      <c r="F599" s="28">
        <v>14.581436281082137</v>
      </c>
      <c r="G599" s="53"/>
      <c r="H599" s="30">
        <v>213.6</v>
      </c>
      <c r="I599" s="31">
        <f t="shared" si="18"/>
        <v>0</v>
      </c>
    </row>
    <row r="600" spans="1:9" ht="25.5" x14ac:dyDescent="0.2">
      <c r="A600" s="27" t="s">
        <v>22</v>
      </c>
      <c r="B600" s="9" t="s">
        <v>1225</v>
      </c>
      <c r="C600" s="6" t="s">
        <v>24</v>
      </c>
      <c r="D600" s="10" t="s">
        <v>1226</v>
      </c>
      <c r="E600" s="11" t="s">
        <v>205</v>
      </c>
      <c r="F600" s="28">
        <v>14.64296132868164</v>
      </c>
      <c r="G600" s="53"/>
      <c r="H600" s="30">
        <v>260.39999999999998</v>
      </c>
      <c r="I600" s="31">
        <f t="shared" si="18"/>
        <v>0</v>
      </c>
    </row>
    <row r="601" spans="1:9" ht="25.5" x14ac:dyDescent="0.2">
      <c r="A601" s="27" t="s">
        <v>22</v>
      </c>
      <c r="B601" s="9" t="s">
        <v>1228</v>
      </c>
      <c r="C601" s="6" t="s">
        <v>24</v>
      </c>
      <c r="D601" s="10" t="s">
        <v>1229</v>
      </c>
      <c r="E601" s="11" t="s">
        <v>205</v>
      </c>
      <c r="F601" s="28">
        <v>36.435988149367226</v>
      </c>
      <c r="G601" s="53"/>
      <c r="H601" s="30">
        <v>3468</v>
      </c>
      <c r="I601" s="31">
        <f t="shared" si="18"/>
        <v>0</v>
      </c>
    </row>
    <row r="602" spans="1:9" ht="25.5" x14ac:dyDescent="0.2">
      <c r="A602" s="27" t="s">
        <v>22</v>
      </c>
      <c r="B602" s="9" t="s">
        <v>1230</v>
      </c>
      <c r="C602" s="6" t="s">
        <v>24</v>
      </c>
      <c r="D602" s="10" t="s">
        <v>1231</v>
      </c>
      <c r="E602" s="11" t="s">
        <v>205</v>
      </c>
      <c r="F602" s="28">
        <v>6.1525047599502694</v>
      </c>
      <c r="G602" s="53"/>
      <c r="H602" s="30">
        <v>213.6</v>
      </c>
      <c r="I602" s="31">
        <f t="shared" si="18"/>
        <v>0</v>
      </c>
    </row>
    <row r="603" spans="1:9" ht="25.5" x14ac:dyDescent="0.2">
      <c r="A603" s="27" t="s">
        <v>22</v>
      </c>
      <c r="B603" s="9" t="s">
        <v>1232</v>
      </c>
      <c r="C603" s="6" t="s">
        <v>24</v>
      </c>
      <c r="D603" s="10" t="s">
        <v>1233</v>
      </c>
      <c r="E603" s="11" t="s">
        <v>205</v>
      </c>
      <c r="F603" s="28">
        <v>4.9220038079602153</v>
      </c>
      <c r="G603" s="53"/>
      <c r="H603" s="30">
        <v>260.39999999999998</v>
      </c>
      <c r="I603" s="31">
        <f t="shared" si="18"/>
        <v>0</v>
      </c>
    </row>
    <row r="604" spans="1:9" ht="25.5" x14ac:dyDescent="0.2">
      <c r="A604" s="27" t="s">
        <v>22</v>
      </c>
      <c r="B604" s="9" t="s">
        <v>1234</v>
      </c>
      <c r="C604" s="6" t="s">
        <v>24</v>
      </c>
      <c r="D604" s="10" t="s">
        <v>1235</v>
      </c>
      <c r="E604" s="11" t="s">
        <v>205</v>
      </c>
      <c r="F604" s="28">
        <v>18.519039327450312</v>
      </c>
      <c r="G604" s="53"/>
      <c r="H604" s="30">
        <v>2460</v>
      </c>
      <c r="I604" s="31">
        <f t="shared" si="18"/>
        <v>0</v>
      </c>
    </row>
    <row r="605" spans="1:9" ht="25.5" x14ac:dyDescent="0.2">
      <c r="A605" s="27" t="s">
        <v>22</v>
      </c>
      <c r="B605" s="9" t="s">
        <v>1237</v>
      </c>
      <c r="C605" s="6" t="s">
        <v>24</v>
      </c>
      <c r="D605" s="10" t="s">
        <v>1238</v>
      </c>
      <c r="E605" s="11" t="s">
        <v>205</v>
      </c>
      <c r="F605" s="28">
        <v>9.3631106885981232</v>
      </c>
      <c r="G605" s="53"/>
      <c r="H605" s="30">
        <v>235.2</v>
      </c>
      <c r="I605" s="31">
        <f t="shared" si="18"/>
        <v>0</v>
      </c>
    </row>
    <row r="606" spans="1:9" ht="25.5" x14ac:dyDescent="0.2">
      <c r="A606" s="27" t="s">
        <v>22</v>
      </c>
      <c r="B606" s="9" t="s">
        <v>1239</v>
      </c>
      <c r="C606" s="6" t="s">
        <v>24</v>
      </c>
      <c r="D606" s="10" t="s">
        <v>1240</v>
      </c>
      <c r="E606" s="11" t="s">
        <v>205</v>
      </c>
      <c r="F606" s="28">
        <v>14.581436281082137</v>
      </c>
      <c r="G606" s="53"/>
      <c r="H606" s="30">
        <v>278.39999999999998</v>
      </c>
      <c r="I606" s="31">
        <f t="shared" si="18"/>
        <v>0</v>
      </c>
    </row>
    <row r="607" spans="1:9" ht="25.5" x14ac:dyDescent="0.2">
      <c r="A607" s="27" t="s">
        <v>22</v>
      </c>
      <c r="B607" s="9" t="s">
        <v>1241</v>
      </c>
      <c r="C607" s="6" t="s">
        <v>24</v>
      </c>
      <c r="D607" s="10" t="s">
        <v>1242</v>
      </c>
      <c r="E607" s="11" t="s">
        <v>205</v>
      </c>
      <c r="F607" s="28">
        <v>9.2902821875249071</v>
      </c>
      <c r="G607" s="53"/>
      <c r="H607" s="30">
        <v>5436</v>
      </c>
      <c r="I607" s="31">
        <f t="shared" si="18"/>
        <v>0</v>
      </c>
    </row>
    <row r="608" spans="1:9" ht="25.5" x14ac:dyDescent="0.2">
      <c r="A608" s="27" t="s">
        <v>22</v>
      </c>
      <c r="B608" s="9" t="s">
        <v>1243</v>
      </c>
      <c r="C608" s="6" t="s">
        <v>24</v>
      </c>
      <c r="D608" s="10" t="s">
        <v>1244</v>
      </c>
      <c r="E608" s="11" t="s">
        <v>205</v>
      </c>
      <c r="F608" s="28">
        <v>5.3895941697164353</v>
      </c>
      <c r="G608" s="53"/>
      <c r="H608" s="30">
        <v>235.2</v>
      </c>
      <c r="I608" s="31">
        <f t="shared" si="18"/>
        <v>0</v>
      </c>
    </row>
    <row r="609" spans="1:9" ht="25.5" x14ac:dyDescent="0.2">
      <c r="A609" s="27" t="s">
        <v>22</v>
      </c>
      <c r="B609" s="9" t="s">
        <v>1245</v>
      </c>
      <c r="C609" s="6" t="s">
        <v>24</v>
      </c>
      <c r="D609" s="10" t="s">
        <v>1246</v>
      </c>
      <c r="E609" s="11" t="s">
        <v>205</v>
      </c>
      <c r="F609" s="28">
        <v>8.059781235534853</v>
      </c>
      <c r="G609" s="53"/>
      <c r="H609" s="30">
        <v>278.39999999999998</v>
      </c>
      <c r="I609" s="31">
        <f t="shared" si="18"/>
        <v>0</v>
      </c>
    </row>
    <row r="610" spans="1:9" ht="25.5" x14ac:dyDescent="0.2">
      <c r="A610" s="27" t="s">
        <v>22</v>
      </c>
      <c r="B610" s="9" t="s">
        <v>1247</v>
      </c>
      <c r="C610" s="6" t="s">
        <v>24</v>
      </c>
      <c r="D610" s="10" t="s">
        <v>1248</v>
      </c>
      <c r="E610" s="11" t="s">
        <v>205</v>
      </c>
      <c r="F610" s="28">
        <v>380.10174406972766</v>
      </c>
      <c r="G610" s="53"/>
      <c r="H610" s="30">
        <v>1572</v>
      </c>
      <c r="I610" s="31">
        <f t="shared" si="18"/>
        <v>0</v>
      </c>
    </row>
    <row r="611" spans="1:9" ht="25.5" x14ac:dyDescent="0.2">
      <c r="A611" s="27" t="s">
        <v>22</v>
      </c>
      <c r="B611" s="9" t="s">
        <v>1250</v>
      </c>
      <c r="C611" s="6" t="s">
        <v>24</v>
      </c>
      <c r="D611" s="10" t="s">
        <v>1251</v>
      </c>
      <c r="E611" s="11" t="s">
        <v>205</v>
      </c>
      <c r="F611" s="28">
        <v>87.620341673572213</v>
      </c>
      <c r="G611" s="53"/>
      <c r="H611" s="30">
        <v>270</v>
      </c>
      <c r="I611" s="31">
        <f t="shared" si="18"/>
        <v>0</v>
      </c>
    </row>
    <row r="612" spans="1:9" ht="25.5" x14ac:dyDescent="0.2">
      <c r="A612" s="27" t="s">
        <v>22</v>
      </c>
      <c r="B612" s="9" t="s">
        <v>1252</v>
      </c>
      <c r="C612" s="6" t="s">
        <v>24</v>
      </c>
      <c r="D612" s="10" t="s">
        <v>1253</v>
      </c>
      <c r="E612" s="11" t="s">
        <v>205</v>
      </c>
      <c r="F612" s="28">
        <v>136.15493033769945</v>
      </c>
      <c r="G612" s="53"/>
      <c r="H612" s="30">
        <v>314.39999999999998</v>
      </c>
      <c r="I612" s="31">
        <f t="shared" si="18"/>
        <v>0</v>
      </c>
    </row>
    <row r="613" spans="1:9" ht="25.5" x14ac:dyDescent="0.2">
      <c r="A613" s="27" t="s">
        <v>22</v>
      </c>
      <c r="B613" s="9" t="s">
        <v>1254</v>
      </c>
      <c r="C613" s="6" t="s">
        <v>24</v>
      </c>
      <c r="D613" s="10" t="s">
        <v>1255</v>
      </c>
      <c r="E613" s="11" t="s">
        <v>205</v>
      </c>
      <c r="F613" s="28">
        <v>10.151632853917944</v>
      </c>
      <c r="G613" s="53"/>
      <c r="H613" s="30">
        <v>1752</v>
      </c>
      <c r="I613" s="31">
        <f t="shared" si="18"/>
        <v>0</v>
      </c>
    </row>
    <row r="614" spans="1:9" ht="25.5" x14ac:dyDescent="0.2">
      <c r="A614" s="27" t="s">
        <v>22</v>
      </c>
      <c r="B614" s="9" t="s">
        <v>1256</v>
      </c>
      <c r="C614" s="6" t="s">
        <v>24</v>
      </c>
      <c r="D614" s="10" t="s">
        <v>1257</v>
      </c>
      <c r="E614" s="11" t="s">
        <v>205</v>
      </c>
      <c r="F614" s="28">
        <v>3.5069277131716534</v>
      </c>
      <c r="G614" s="53"/>
      <c r="H614" s="30">
        <v>270</v>
      </c>
      <c r="I614" s="31">
        <f t="shared" si="18"/>
        <v>0</v>
      </c>
    </row>
    <row r="615" spans="1:9" ht="25.5" x14ac:dyDescent="0.2">
      <c r="A615" s="27" t="s">
        <v>22</v>
      </c>
      <c r="B615" s="9" t="s">
        <v>1258</v>
      </c>
      <c r="C615" s="6" t="s">
        <v>24</v>
      </c>
      <c r="D615" s="10" t="s">
        <v>1259</v>
      </c>
      <c r="E615" s="11" t="s">
        <v>205</v>
      </c>
      <c r="F615" s="28">
        <v>4.6143785699627022</v>
      </c>
      <c r="G615" s="53"/>
      <c r="H615" s="30">
        <v>314.39999999999998</v>
      </c>
      <c r="I615" s="31">
        <f t="shared" si="18"/>
        <v>0</v>
      </c>
    </row>
    <row r="616" spans="1:9" ht="25.5" x14ac:dyDescent="0.2">
      <c r="A616" s="27" t="s">
        <v>22</v>
      </c>
      <c r="B616" s="9" t="s">
        <v>1260</v>
      </c>
      <c r="C616" s="6" t="s">
        <v>24</v>
      </c>
      <c r="D616" s="10" t="s">
        <v>1261</v>
      </c>
      <c r="E616" s="11" t="s">
        <v>205</v>
      </c>
      <c r="F616" s="28">
        <v>14.827536471480149</v>
      </c>
      <c r="G616" s="53"/>
      <c r="H616" s="30">
        <v>2904</v>
      </c>
      <c r="I616" s="31">
        <f t="shared" si="18"/>
        <v>0</v>
      </c>
    </row>
    <row r="617" spans="1:9" ht="25.5" x14ac:dyDescent="0.2">
      <c r="A617" s="27" t="s">
        <v>22</v>
      </c>
      <c r="B617" s="9" t="s">
        <v>1262</v>
      </c>
      <c r="C617" s="6" t="s">
        <v>24</v>
      </c>
      <c r="D617" s="10" t="s">
        <v>1263</v>
      </c>
      <c r="E617" s="11" t="s">
        <v>205</v>
      </c>
      <c r="F617" s="28">
        <v>3.6299778083706586</v>
      </c>
      <c r="G617" s="53"/>
      <c r="H617" s="30">
        <v>325.2</v>
      </c>
      <c r="I617" s="31">
        <f t="shared" si="18"/>
        <v>0</v>
      </c>
    </row>
    <row r="618" spans="1:9" ht="25.5" x14ac:dyDescent="0.2">
      <c r="A618" s="27" t="s">
        <v>22</v>
      </c>
      <c r="B618" s="9" t="s">
        <v>1264</v>
      </c>
      <c r="C618" s="6" t="s">
        <v>24</v>
      </c>
      <c r="D618" s="10" t="s">
        <v>1265</v>
      </c>
      <c r="E618" s="11" t="s">
        <v>205</v>
      </c>
      <c r="F618" s="28">
        <v>15.996512375870699</v>
      </c>
      <c r="G618" s="53"/>
      <c r="H618" s="30">
        <v>372</v>
      </c>
      <c r="I618" s="31">
        <f t="shared" si="18"/>
        <v>0</v>
      </c>
    </row>
    <row r="619" spans="1:9" ht="25.5" x14ac:dyDescent="0.2">
      <c r="A619" s="27" t="s">
        <v>22</v>
      </c>
      <c r="B619" s="9" t="s">
        <v>1266</v>
      </c>
      <c r="C619" s="6" t="s">
        <v>24</v>
      </c>
      <c r="D619" s="10" t="s">
        <v>1267</v>
      </c>
      <c r="E619" s="11" t="s">
        <v>205</v>
      </c>
      <c r="F619" s="28">
        <v>1.1826058385390112</v>
      </c>
      <c r="G619" s="53"/>
      <c r="H619" s="30">
        <v>6480</v>
      </c>
      <c r="I619" s="31">
        <f t="shared" si="18"/>
        <v>0</v>
      </c>
    </row>
    <row r="620" spans="1:9" ht="25.5" x14ac:dyDescent="0.2">
      <c r="A620" s="27" t="s">
        <v>22</v>
      </c>
      <c r="B620" s="9" t="s">
        <v>1268</v>
      </c>
      <c r="C620" s="6" t="s">
        <v>24</v>
      </c>
      <c r="D620" s="10" t="s">
        <v>1269</v>
      </c>
      <c r="E620" s="11" t="s">
        <v>205</v>
      </c>
      <c r="F620" s="28">
        <v>1.2305009519900538</v>
      </c>
      <c r="G620" s="53"/>
      <c r="H620" s="30">
        <v>325.2</v>
      </c>
      <c r="I620" s="31">
        <f t="shared" si="18"/>
        <v>0</v>
      </c>
    </row>
    <row r="621" spans="1:9" ht="25.5" x14ac:dyDescent="0.2">
      <c r="A621" s="27" t="s">
        <v>22</v>
      </c>
      <c r="B621" s="9" t="s">
        <v>1270</v>
      </c>
      <c r="C621" s="6" t="s">
        <v>24</v>
      </c>
      <c r="D621" s="10" t="s">
        <v>1271</v>
      </c>
      <c r="E621" s="11" t="s">
        <v>205</v>
      </c>
      <c r="F621" s="28">
        <v>0.79982561879353498</v>
      </c>
      <c r="G621" s="53"/>
      <c r="H621" s="30">
        <v>372</v>
      </c>
      <c r="I621" s="31">
        <f t="shared" si="18"/>
        <v>0</v>
      </c>
    </row>
    <row r="622" spans="1:9" ht="25.5" x14ac:dyDescent="0.2">
      <c r="A622" s="27" t="s">
        <v>22</v>
      </c>
      <c r="B622" s="9" t="s">
        <v>1272</v>
      </c>
      <c r="C622" s="6" t="s">
        <v>24</v>
      </c>
      <c r="D622" s="10" t="s">
        <v>1273</v>
      </c>
      <c r="E622" s="11" t="s">
        <v>205</v>
      </c>
      <c r="F622" s="28">
        <v>3.0762523799751347</v>
      </c>
      <c r="G622" s="53"/>
      <c r="H622" s="30">
        <v>6576</v>
      </c>
      <c r="I622" s="31">
        <f t="shared" si="18"/>
        <v>0</v>
      </c>
    </row>
    <row r="623" spans="1:9" ht="25.5" x14ac:dyDescent="0.2">
      <c r="A623" s="27" t="s">
        <v>22</v>
      </c>
      <c r="B623" s="9" t="s">
        <v>1275</v>
      </c>
      <c r="C623" s="6" t="s">
        <v>24</v>
      </c>
      <c r="D623" s="10" t="s">
        <v>1276</v>
      </c>
      <c r="E623" s="11" t="s">
        <v>205</v>
      </c>
      <c r="F623" s="28">
        <v>1.9688015231840861</v>
      </c>
      <c r="G623" s="53"/>
      <c r="H623" s="30">
        <v>474</v>
      </c>
      <c r="I623" s="31">
        <f t="shared" si="18"/>
        <v>0</v>
      </c>
    </row>
    <row r="624" spans="1:9" ht="25.5" x14ac:dyDescent="0.2">
      <c r="A624" s="27" t="s">
        <v>22</v>
      </c>
      <c r="B624" s="9" t="s">
        <v>1277</v>
      </c>
      <c r="C624" s="6" t="s">
        <v>24</v>
      </c>
      <c r="D624" s="10" t="s">
        <v>1278</v>
      </c>
      <c r="E624" s="11" t="s">
        <v>205</v>
      </c>
      <c r="F624" s="28">
        <v>1.2920259995895564</v>
      </c>
      <c r="G624" s="53"/>
      <c r="H624" s="30">
        <v>519.6</v>
      </c>
      <c r="I624" s="31">
        <f t="shared" si="18"/>
        <v>0</v>
      </c>
    </row>
    <row r="625" spans="1:9" ht="25.5" x14ac:dyDescent="0.2">
      <c r="A625" s="27" t="s">
        <v>22</v>
      </c>
      <c r="B625" s="9" t="s">
        <v>1279</v>
      </c>
      <c r="C625" s="6" t="s">
        <v>24</v>
      </c>
      <c r="D625" s="10" t="s">
        <v>1280</v>
      </c>
      <c r="E625" s="11" t="s">
        <v>205</v>
      </c>
      <c r="F625" s="28">
        <v>15.381261899875673</v>
      </c>
      <c r="G625" s="53"/>
      <c r="H625" s="30">
        <v>7368</v>
      </c>
      <c r="I625" s="31">
        <f t="shared" si="18"/>
        <v>0</v>
      </c>
    </row>
    <row r="626" spans="1:9" ht="25.5" x14ac:dyDescent="0.2">
      <c r="A626" s="27" t="s">
        <v>22</v>
      </c>
      <c r="B626" s="9" t="s">
        <v>1281</v>
      </c>
      <c r="C626" s="6" t="s">
        <v>24</v>
      </c>
      <c r="D626" s="10" t="s">
        <v>1282</v>
      </c>
      <c r="E626" s="11" t="s">
        <v>205</v>
      </c>
      <c r="F626" s="28">
        <v>7.9982561879353495</v>
      </c>
      <c r="G626" s="53"/>
      <c r="H626" s="30">
        <v>519.6</v>
      </c>
      <c r="I626" s="31">
        <f t="shared" si="18"/>
        <v>0</v>
      </c>
    </row>
    <row r="627" spans="1:9" ht="25.5" x14ac:dyDescent="0.2">
      <c r="A627" s="27" t="s">
        <v>22</v>
      </c>
      <c r="B627" s="9" t="s">
        <v>1283</v>
      </c>
      <c r="C627" s="6" t="s">
        <v>24</v>
      </c>
      <c r="D627" s="10" t="s">
        <v>1284</v>
      </c>
      <c r="E627" s="11" t="s">
        <v>94</v>
      </c>
      <c r="F627" s="28">
        <v>335</v>
      </c>
      <c r="G627" s="53"/>
      <c r="H627" s="30">
        <v>523.19999999999993</v>
      </c>
      <c r="I627" s="31">
        <f t="shared" si="18"/>
        <v>0</v>
      </c>
    </row>
    <row r="628" spans="1:9" ht="25.5" x14ac:dyDescent="0.2">
      <c r="A628" s="27" t="s">
        <v>22</v>
      </c>
      <c r="B628" s="9" t="s">
        <v>1286</v>
      </c>
      <c r="C628" s="6" t="s">
        <v>24</v>
      </c>
      <c r="D628" s="10" t="s">
        <v>1287</v>
      </c>
      <c r="E628" s="11" t="s">
        <v>94</v>
      </c>
      <c r="F628" s="28">
        <v>75</v>
      </c>
      <c r="G628" s="53"/>
      <c r="H628" s="30">
        <v>409.2</v>
      </c>
      <c r="I628" s="31">
        <f t="shared" si="18"/>
        <v>0</v>
      </c>
    </row>
    <row r="629" spans="1:9" ht="25.5" x14ac:dyDescent="0.2">
      <c r="A629" s="27" t="s">
        <v>22</v>
      </c>
      <c r="B629" s="9" t="s">
        <v>1289</v>
      </c>
      <c r="C629" s="6" t="s">
        <v>24</v>
      </c>
      <c r="D629" s="10" t="s">
        <v>1290</v>
      </c>
      <c r="E629" s="11" t="s">
        <v>94</v>
      </c>
      <c r="F629" s="28">
        <v>33</v>
      </c>
      <c r="G629" s="53"/>
      <c r="H629" s="30">
        <v>224.4</v>
      </c>
      <c r="I629" s="31">
        <f t="shared" si="18"/>
        <v>0</v>
      </c>
    </row>
    <row r="630" spans="1:9" ht="25.5" x14ac:dyDescent="0.2">
      <c r="A630" s="27" t="s">
        <v>22</v>
      </c>
      <c r="B630" s="9" t="s">
        <v>1292</v>
      </c>
      <c r="C630" s="6" t="s">
        <v>24</v>
      </c>
      <c r="D630" s="10" t="s">
        <v>1293</v>
      </c>
      <c r="E630" s="11" t="s">
        <v>94</v>
      </c>
      <c r="F630" s="28">
        <v>11</v>
      </c>
      <c r="G630" s="53"/>
      <c r="H630" s="30">
        <v>393.59999999999997</v>
      </c>
      <c r="I630" s="31">
        <f t="shared" si="18"/>
        <v>0</v>
      </c>
    </row>
    <row r="631" spans="1:9" x14ac:dyDescent="0.2">
      <c r="A631" s="27" t="s">
        <v>22</v>
      </c>
      <c r="B631" s="9" t="s">
        <v>1294</v>
      </c>
      <c r="C631" s="6" t="s">
        <v>24</v>
      </c>
      <c r="D631" s="10" t="s">
        <v>1295</v>
      </c>
      <c r="E631" s="11" t="s">
        <v>94</v>
      </c>
      <c r="F631" s="28">
        <v>14</v>
      </c>
      <c r="G631" s="53"/>
      <c r="H631" s="30">
        <v>625.19999999999993</v>
      </c>
      <c r="I631" s="31">
        <f t="shared" si="18"/>
        <v>0</v>
      </c>
    </row>
    <row r="632" spans="1:9" x14ac:dyDescent="0.2">
      <c r="A632" s="27" t="s">
        <v>22</v>
      </c>
      <c r="B632" s="9" t="s">
        <v>1297</v>
      </c>
      <c r="C632" s="6" t="s">
        <v>24</v>
      </c>
      <c r="D632" s="10" t="s">
        <v>1298</v>
      </c>
      <c r="E632" s="11" t="s">
        <v>94</v>
      </c>
      <c r="F632" s="28">
        <v>58</v>
      </c>
      <c r="G632" s="53"/>
      <c r="H632" s="30">
        <v>352.8</v>
      </c>
      <c r="I632" s="31">
        <f t="shared" si="18"/>
        <v>0</v>
      </c>
    </row>
    <row r="633" spans="1:9" x14ac:dyDescent="0.2">
      <c r="A633" s="27" t="s">
        <v>22</v>
      </c>
      <c r="B633" s="9" t="s">
        <v>1300</v>
      </c>
      <c r="C633" s="6" t="s">
        <v>24</v>
      </c>
      <c r="D633" s="10" t="s">
        <v>1301</v>
      </c>
      <c r="E633" s="11" t="s">
        <v>94</v>
      </c>
      <c r="F633" s="28">
        <v>1</v>
      </c>
      <c r="G633" s="53"/>
      <c r="H633" s="30">
        <v>21120</v>
      </c>
      <c r="I633" s="31">
        <f t="shared" si="18"/>
        <v>0</v>
      </c>
    </row>
    <row r="634" spans="1:9" x14ac:dyDescent="0.2">
      <c r="A634" s="27" t="s">
        <v>22</v>
      </c>
      <c r="B634" s="9" t="s">
        <v>1303</v>
      </c>
      <c r="C634" s="6" t="s">
        <v>24</v>
      </c>
      <c r="D634" s="10" t="s">
        <v>1304</v>
      </c>
      <c r="E634" s="11" t="s">
        <v>94</v>
      </c>
      <c r="F634" s="28">
        <v>10</v>
      </c>
      <c r="G634" s="53"/>
      <c r="H634" s="30">
        <v>2376</v>
      </c>
      <c r="I634" s="31">
        <f t="shared" si="18"/>
        <v>0</v>
      </c>
    </row>
    <row r="635" spans="1:9" x14ac:dyDescent="0.2">
      <c r="A635" s="27" t="s">
        <v>22</v>
      </c>
      <c r="B635" s="9" t="s">
        <v>1306</v>
      </c>
      <c r="C635" s="6" t="s">
        <v>24</v>
      </c>
      <c r="D635" s="10" t="s">
        <v>1307</v>
      </c>
      <c r="E635" s="11" t="s">
        <v>94</v>
      </c>
      <c r="F635" s="28">
        <v>4</v>
      </c>
      <c r="G635" s="53"/>
      <c r="H635" s="30">
        <v>1644</v>
      </c>
      <c r="I635" s="31">
        <f t="shared" si="18"/>
        <v>0</v>
      </c>
    </row>
    <row r="636" spans="1:9" ht="25.5" x14ac:dyDescent="0.2">
      <c r="A636" s="27" t="s">
        <v>22</v>
      </c>
      <c r="B636" s="9" t="s">
        <v>1309</v>
      </c>
      <c r="C636" s="6" t="s">
        <v>24</v>
      </c>
      <c r="D636" s="10" t="s">
        <v>1640</v>
      </c>
      <c r="E636" s="11" t="s">
        <v>94</v>
      </c>
      <c r="F636" s="28">
        <v>4</v>
      </c>
      <c r="G636" s="53"/>
      <c r="H636" s="30">
        <v>3840</v>
      </c>
      <c r="I636" s="31">
        <f t="shared" si="18"/>
        <v>0</v>
      </c>
    </row>
    <row r="637" spans="1:9" ht="25.5" x14ac:dyDescent="0.2">
      <c r="A637" s="27" t="s">
        <v>22</v>
      </c>
      <c r="B637" s="9" t="s">
        <v>1312</v>
      </c>
      <c r="C637" s="6" t="s">
        <v>24</v>
      </c>
      <c r="D637" s="10" t="s">
        <v>1641</v>
      </c>
      <c r="E637" s="11" t="s">
        <v>94</v>
      </c>
      <c r="F637" s="28">
        <v>2</v>
      </c>
      <c r="G637" s="53"/>
      <c r="H637" s="30">
        <v>472.79999999999995</v>
      </c>
      <c r="I637" s="31">
        <f t="shared" si="18"/>
        <v>0</v>
      </c>
    </row>
    <row r="638" spans="1:9" ht="25.5" x14ac:dyDescent="0.2">
      <c r="A638" s="27" t="s">
        <v>22</v>
      </c>
      <c r="B638" s="9" t="s">
        <v>1315</v>
      </c>
      <c r="C638" s="6" t="s">
        <v>24</v>
      </c>
      <c r="D638" s="10" t="s">
        <v>1642</v>
      </c>
      <c r="E638" s="11" t="s">
        <v>94</v>
      </c>
      <c r="F638" s="28">
        <v>3</v>
      </c>
      <c r="G638" s="53"/>
      <c r="H638" s="30">
        <v>276</v>
      </c>
      <c r="I638" s="31">
        <f t="shared" si="18"/>
        <v>0</v>
      </c>
    </row>
    <row r="639" spans="1:9" ht="25.5" x14ac:dyDescent="0.2">
      <c r="A639" s="27" t="s">
        <v>22</v>
      </c>
      <c r="B639" s="9" t="s">
        <v>1318</v>
      </c>
      <c r="C639" s="6" t="s">
        <v>24</v>
      </c>
      <c r="D639" s="10" t="s">
        <v>1319</v>
      </c>
      <c r="E639" s="11" t="s">
        <v>94</v>
      </c>
      <c r="F639" s="28">
        <v>15</v>
      </c>
      <c r="G639" s="53"/>
      <c r="H639" s="30">
        <v>3228</v>
      </c>
      <c r="I639" s="31">
        <f t="shared" si="18"/>
        <v>0</v>
      </c>
    </row>
    <row r="640" spans="1:9" ht="25.5" x14ac:dyDescent="0.2">
      <c r="A640" s="27" t="s">
        <v>22</v>
      </c>
      <c r="B640" s="9" t="s">
        <v>1320</v>
      </c>
      <c r="C640" s="6" t="s">
        <v>24</v>
      </c>
      <c r="D640" s="10" t="s">
        <v>1321</v>
      </c>
      <c r="E640" s="11" t="s">
        <v>94</v>
      </c>
      <c r="F640" s="28">
        <v>13</v>
      </c>
      <c r="G640" s="53"/>
      <c r="H640" s="30">
        <v>472.79999999999995</v>
      </c>
      <c r="I640" s="31">
        <f t="shared" si="18"/>
        <v>0</v>
      </c>
    </row>
    <row r="641" spans="1:9" ht="25.5" x14ac:dyDescent="0.2">
      <c r="A641" s="27" t="s">
        <v>22</v>
      </c>
      <c r="B641" s="9" t="s">
        <v>1322</v>
      </c>
      <c r="C641" s="6" t="s">
        <v>24</v>
      </c>
      <c r="D641" s="10" t="s">
        <v>1323</v>
      </c>
      <c r="E641" s="11" t="s">
        <v>94</v>
      </c>
      <c r="F641" s="28">
        <v>5</v>
      </c>
      <c r="G641" s="53"/>
      <c r="H641" s="30">
        <v>276</v>
      </c>
      <c r="I641" s="31">
        <f t="shared" si="18"/>
        <v>0</v>
      </c>
    </row>
    <row r="642" spans="1:9" ht="25.5" x14ac:dyDescent="0.2">
      <c r="A642" s="27" t="s">
        <v>22</v>
      </c>
      <c r="B642" s="9" t="s">
        <v>1324</v>
      </c>
      <c r="C642" s="6" t="s">
        <v>24</v>
      </c>
      <c r="D642" s="10" t="s">
        <v>1325</v>
      </c>
      <c r="E642" s="11" t="s">
        <v>94</v>
      </c>
      <c r="F642" s="28">
        <v>9</v>
      </c>
      <c r="G642" s="53"/>
      <c r="H642" s="30">
        <v>4032</v>
      </c>
      <c r="I642" s="31">
        <f t="shared" si="18"/>
        <v>0</v>
      </c>
    </row>
    <row r="643" spans="1:9" ht="25.5" x14ac:dyDescent="0.2">
      <c r="A643" s="27" t="s">
        <v>22</v>
      </c>
      <c r="B643" s="9" t="s">
        <v>1326</v>
      </c>
      <c r="C643" s="6" t="s">
        <v>24</v>
      </c>
      <c r="D643" s="10" t="s">
        <v>1327</v>
      </c>
      <c r="E643" s="11" t="s">
        <v>94</v>
      </c>
      <c r="F643" s="28">
        <v>7</v>
      </c>
      <c r="G643" s="53"/>
      <c r="H643" s="30">
        <v>472.79999999999995</v>
      </c>
      <c r="I643" s="31">
        <f t="shared" si="18"/>
        <v>0</v>
      </c>
    </row>
    <row r="644" spans="1:9" ht="25.5" x14ac:dyDescent="0.2">
      <c r="A644" s="27" t="s">
        <v>22</v>
      </c>
      <c r="B644" s="9" t="s">
        <v>1328</v>
      </c>
      <c r="C644" s="6" t="s">
        <v>24</v>
      </c>
      <c r="D644" s="10" t="s">
        <v>1329</v>
      </c>
      <c r="E644" s="11" t="s">
        <v>94</v>
      </c>
      <c r="F644" s="28">
        <v>4</v>
      </c>
      <c r="G644" s="53"/>
      <c r="H644" s="30">
        <v>276</v>
      </c>
      <c r="I644" s="31">
        <f t="shared" si="18"/>
        <v>0</v>
      </c>
    </row>
    <row r="645" spans="1:9" ht="25.5" x14ac:dyDescent="0.2">
      <c r="A645" s="27" t="s">
        <v>22</v>
      </c>
      <c r="B645" s="9" t="s">
        <v>1330</v>
      </c>
      <c r="C645" s="6" t="s">
        <v>24</v>
      </c>
      <c r="D645" s="10" t="s">
        <v>1331</v>
      </c>
      <c r="E645" s="11" t="s">
        <v>1332</v>
      </c>
      <c r="F645" s="28">
        <v>3</v>
      </c>
      <c r="G645" s="53"/>
      <c r="H645" s="30">
        <v>12.239999999999998</v>
      </c>
      <c r="I645" s="31">
        <f t="shared" si="18"/>
        <v>0</v>
      </c>
    </row>
    <row r="646" spans="1:9" ht="25.5" x14ac:dyDescent="0.2">
      <c r="A646" s="27" t="s">
        <v>22</v>
      </c>
      <c r="B646" s="9" t="s">
        <v>1334</v>
      </c>
      <c r="C646" s="6" t="s">
        <v>24</v>
      </c>
      <c r="D646" s="10" t="s">
        <v>1335</v>
      </c>
      <c r="E646" s="11" t="s">
        <v>1332</v>
      </c>
      <c r="F646" s="28">
        <v>3</v>
      </c>
      <c r="G646" s="53"/>
      <c r="H646" s="30">
        <v>12.239999999999998</v>
      </c>
      <c r="I646" s="31">
        <f t="shared" si="18"/>
        <v>0</v>
      </c>
    </row>
    <row r="647" spans="1:9" x14ac:dyDescent="0.2">
      <c r="A647" s="27" t="s">
        <v>22</v>
      </c>
      <c r="B647" s="9" t="s">
        <v>1336</v>
      </c>
      <c r="C647" s="6" t="s">
        <v>24</v>
      </c>
      <c r="D647" s="10" t="s">
        <v>1643</v>
      </c>
      <c r="E647" s="11" t="s">
        <v>1332</v>
      </c>
      <c r="F647" s="28">
        <v>3</v>
      </c>
      <c r="G647" s="53"/>
      <c r="H647" s="30">
        <v>37.199999999999996</v>
      </c>
      <c r="I647" s="31">
        <f t="shared" si="18"/>
        <v>0</v>
      </c>
    </row>
    <row r="648" spans="1:9" ht="25.5" x14ac:dyDescent="0.2">
      <c r="A648" s="27" t="s">
        <v>22</v>
      </c>
      <c r="B648" s="9" t="s">
        <v>1338</v>
      </c>
      <c r="C648" s="6" t="s">
        <v>24</v>
      </c>
      <c r="D648" s="10" t="s">
        <v>1644</v>
      </c>
      <c r="E648" s="11" t="s">
        <v>94</v>
      </c>
      <c r="F648" s="28">
        <v>3</v>
      </c>
      <c r="G648" s="53"/>
      <c r="H648" s="30">
        <v>9804</v>
      </c>
      <c r="I648" s="31">
        <f t="shared" si="18"/>
        <v>0</v>
      </c>
    </row>
    <row r="649" spans="1:9" ht="25.5" x14ac:dyDescent="0.2">
      <c r="A649" s="27" t="s">
        <v>22</v>
      </c>
      <c r="B649" s="9" t="s">
        <v>1340</v>
      </c>
      <c r="C649" s="6" t="s">
        <v>24</v>
      </c>
      <c r="D649" s="10" t="s">
        <v>1645</v>
      </c>
      <c r="E649" s="11" t="s">
        <v>94</v>
      </c>
      <c r="F649" s="28">
        <v>2</v>
      </c>
      <c r="G649" s="53"/>
      <c r="H649" s="30">
        <v>1070.3999999999999</v>
      </c>
      <c r="I649" s="31">
        <f t="shared" si="18"/>
        <v>0</v>
      </c>
    </row>
    <row r="650" spans="1:9" ht="25.5" x14ac:dyDescent="0.2">
      <c r="A650" s="27" t="s">
        <v>22</v>
      </c>
      <c r="B650" s="9" t="s">
        <v>1342</v>
      </c>
      <c r="C650" s="6" t="s">
        <v>24</v>
      </c>
      <c r="D650" s="10" t="s">
        <v>1646</v>
      </c>
      <c r="E650" s="11" t="s">
        <v>94</v>
      </c>
      <c r="F650" s="28">
        <v>1</v>
      </c>
      <c r="G650" s="53"/>
      <c r="H650" s="30">
        <v>549.6</v>
      </c>
      <c r="I650" s="31">
        <f t="shared" si="18"/>
        <v>0</v>
      </c>
    </row>
    <row r="651" spans="1:9" ht="25.5" x14ac:dyDescent="0.2">
      <c r="A651" s="27" t="s">
        <v>22</v>
      </c>
      <c r="B651" s="9" t="s">
        <v>1344</v>
      </c>
      <c r="C651" s="6" t="s">
        <v>24</v>
      </c>
      <c r="D651" s="10" t="s">
        <v>1345</v>
      </c>
      <c r="E651" s="11" t="s">
        <v>94</v>
      </c>
      <c r="F651" s="28">
        <v>2</v>
      </c>
      <c r="G651" s="53"/>
      <c r="H651" s="30">
        <v>4476</v>
      </c>
      <c r="I651" s="31">
        <f t="shared" si="18"/>
        <v>0</v>
      </c>
    </row>
    <row r="652" spans="1:9" ht="25.5" x14ac:dyDescent="0.2">
      <c r="A652" s="27" t="s">
        <v>22</v>
      </c>
      <c r="B652" s="9" t="s">
        <v>1346</v>
      </c>
      <c r="C652" s="6" t="s">
        <v>24</v>
      </c>
      <c r="D652" s="10" t="s">
        <v>1347</v>
      </c>
      <c r="E652" s="11" t="s">
        <v>94</v>
      </c>
      <c r="F652" s="28">
        <v>1</v>
      </c>
      <c r="G652" s="53"/>
      <c r="H652" s="30">
        <v>535.19999999999993</v>
      </c>
      <c r="I652" s="31">
        <f t="shared" si="18"/>
        <v>0</v>
      </c>
    </row>
    <row r="653" spans="1:9" x14ac:dyDescent="0.2">
      <c r="A653" s="27" t="s">
        <v>22</v>
      </c>
      <c r="B653" s="9" t="s">
        <v>1348</v>
      </c>
      <c r="C653" s="6" t="s">
        <v>24</v>
      </c>
      <c r="D653" s="10" t="s">
        <v>1349</v>
      </c>
      <c r="E653" s="11" t="s">
        <v>94</v>
      </c>
      <c r="F653" s="28">
        <v>2</v>
      </c>
      <c r="G653" s="53"/>
      <c r="H653" s="30">
        <v>276</v>
      </c>
      <c r="I653" s="31">
        <f t="shared" si="18"/>
        <v>0</v>
      </c>
    </row>
    <row r="654" spans="1:9" ht="25.5" x14ac:dyDescent="0.2">
      <c r="A654" s="27" t="s">
        <v>22</v>
      </c>
      <c r="B654" s="9" t="s">
        <v>1350</v>
      </c>
      <c r="C654" s="6" t="s">
        <v>24</v>
      </c>
      <c r="D654" s="10" t="s">
        <v>1351</v>
      </c>
      <c r="E654" s="11" t="s">
        <v>94</v>
      </c>
      <c r="F654" s="28">
        <v>21</v>
      </c>
      <c r="G654" s="53"/>
      <c r="H654" s="30">
        <v>2424</v>
      </c>
      <c r="I654" s="31">
        <f t="shared" si="18"/>
        <v>0</v>
      </c>
    </row>
    <row r="655" spans="1:9" ht="25.5" x14ac:dyDescent="0.2">
      <c r="A655" s="27" t="s">
        <v>22</v>
      </c>
      <c r="B655" s="9" t="s">
        <v>1353</v>
      </c>
      <c r="C655" s="6" t="s">
        <v>24</v>
      </c>
      <c r="D655" s="10" t="s">
        <v>1354</v>
      </c>
      <c r="E655" s="11" t="s">
        <v>94</v>
      </c>
      <c r="F655" s="28">
        <v>8</v>
      </c>
      <c r="G655" s="53"/>
      <c r="H655" s="30">
        <v>385.2</v>
      </c>
      <c r="I655" s="31">
        <f t="shared" si="18"/>
        <v>0</v>
      </c>
    </row>
    <row r="656" spans="1:9" ht="25.5" x14ac:dyDescent="0.2">
      <c r="A656" s="27" t="s">
        <v>22</v>
      </c>
      <c r="B656" s="9" t="s">
        <v>1356</v>
      </c>
      <c r="C656" s="6" t="s">
        <v>24</v>
      </c>
      <c r="D656" s="10" t="s">
        <v>1357</v>
      </c>
      <c r="E656" s="11" t="s">
        <v>94</v>
      </c>
      <c r="F656" s="28">
        <v>6</v>
      </c>
      <c r="G656" s="53"/>
      <c r="H656" s="30">
        <v>276</v>
      </c>
      <c r="I656" s="31">
        <f t="shared" si="18"/>
        <v>0</v>
      </c>
    </row>
    <row r="657" spans="1:9" ht="25.5" x14ac:dyDescent="0.2">
      <c r="A657" s="27" t="s">
        <v>22</v>
      </c>
      <c r="B657" s="9" t="s">
        <v>1358</v>
      </c>
      <c r="C657" s="6" t="s">
        <v>24</v>
      </c>
      <c r="D657" s="10" t="s">
        <v>1359</v>
      </c>
      <c r="E657" s="11" t="s">
        <v>94</v>
      </c>
      <c r="F657" s="28">
        <v>6</v>
      </c>
      <c r="G657" s="53"/>
      <c r="H657" s="30">
        <v>2112</v>
      </c>
      <c r="I657" s="31">
        <f t="shared" si="18"/>
        <v>0</v>
      </c>
    </row>
    <row r="658" spans="1:9" ht="25.5" x14ac:dyDescent="0.2">
      <c r="A658" s="27" t="s">
        <v>22</v>
      </c>
      <c r="B658" s="9" t="s">
        <v>1360</v>
      </c>
      <c r="C658" s="6" t="s">
        <v>24</v>
      </c>
      <c r="D658" s="10" t="s">
        <v>1361</v>
      </c>
      <c r="E658" s="11" t="s">
        <v>94</v>
      </c>
      <c r="F658" s="28">
        <v>3</v>
      </c>
      <c r="G658" s="53"/>
      <c r="H658" s="30">
        <v>376.8</v>
      </c>
      <c r="I658" s="31">
        <f t="shared" si="18"/>
        <v>0</v>
      </c>
    </row>
    <row r="659" spans="1:9" x14ac:dyDescent="0.2">
      <c r="A659" s="27" t="s">
        <v>22</v>
      </c>
      <c r="B659" s="9" t="s">
        <v>1362</v>
      </c>
      <c r="C659" s="6" t="s">
        <v>24</v>
      </c>
      <c r="D659" s="10" t="s">
        <v>1363</v>
      </c>
      <c r="E659" s="11" t="s">
        <v>94</v>
      </c>
      <c r="F659" s="28">
        <v>4</v>
      </c>
      <c r="G659" s="53"/>
      <c r="H659" s="30">
        <v>219.6</v>
      </c>
      <c r="I659" s="31">
        <f t="shared" si="18"/>
        <v>0</v>
      </c>
    </row>
    <row r="660" spans="1:9" ht="25.5" x14ac:dyDescent="0.2">
      <c r="A660" s="27" t="s">
        <v>22</v>
      </c>
      <c r="B660" s="9" t="s">
        <v>1364</v>
      </c>
      <c r="C660" s="6" t="s">
        <v>24</v>
      </c>
      <c r="D660" s="10" t="s">
        <v>1365</v>
      </c>
      <c r="E660" s="11" t="s">
        <v>129</v>
      </c>
      <c r="F660" s="28">
        <v>3007.282801616092</v>
      </c>
      <c r="G660" s="53"/>
      <c r="H660" s="30">
        <v>154.79999999999998</v>
      </c>
      <c r="I660" s="31">
        <f t="shared" si="18"/>
        <v>0</v>
      </c>
    </row>
    <row r="661" spans="1:9" ht="25.5" x14ac:dyDescent="0.2">
      <c r="A661" s="27" t="s">
        <v>22</v>
      </c>
      <c r="B661" s="9" t="s">
        <v>1367</v>
      </c>
      <c r="C661" s="6" t="s">
        <v>24</v>
      </c>
      <c r="D661" s="10" t="s">
        <v>1368</v>
      </c>
      <c r="E661" s="11" t="s">
        <v>129</v>
      </c>
      <c r="F661" s="28">
        <v>109.92370137229967</v>
      </c>
      <c r="G661" s="53"/>
      <c r="H661" s="30">
        <v>135.6</v>
      </c>
      <c r="I661" s="31">
        <f t="shared" si="18"/>
        <v>0</v>
      </c>
    </row>
    <row r="662" spans="1:9" ht="25.5" x14ac:dyDescent="0.2">
      <c r="A662" s="27" t="s">
        <v>22</v>
      </c>
      <c r="B662" s="9" t="s">
        <v>1369</v>
      </c>
      <c r="C662" s="6" t="s">
        <v>24</v>
      </c>
      <c r="D662" s="10" t="s">
        <v>1370</v>
      </c>
      <c r="E662" s="11" t="s">
        <v>129</v>
      </c>
      <c r="F662" s="28">
        <v>1727.6233365940354</v>
      </c>
      <c r="G662" s="53"/>
      <c r="H662" s="30">
        <v>512.4</v>
      </c>
      <c r="I662" s="31">
        <f t="shared" ref="I662:I725" si="19">F662*G662</f>
        <v>0</v>
      </c>
    </row>
    <row r="663" spans="1:9" ht="25.5" x14ac:dyDescent="0.2">
      <c r="A663" s="27" t="s">
        <v>22</v>
      </c>
      <c r="B663" s="9" t="s">
        <v>1371</v>
      </c>
      <c r="C663" s="6" t="s">
        <v>24</v>
      </c>
      <c r="D663" s="10" t="s">
        <v>1372</v>
      </c>
      <c r="E663" s="11" t="s">
        <v>129</v>
      </c>
      <c r="F663" s="28">
        <v>23.687143325808538</v>
      </c>
      <c r="G663" s="53"/>
      <c r="H663" s="30">
        <v>229.2</v>
      </c>
      <c r="I663" s="31">
        <f t="shared" si="19"/>
        <v>0</v>
      </c>
    </row>
    <row r="664" spans="1:9" ht="25.5" x14ac:dyDescent="0.2">
      <c r="A664" s="27" t="s">
        <v>22</v>
      </c>
      <c r="B664" s="9" t="s">
        <v>1373</v>
      </c>
      <c r="C664" s="6" t="s">
        <v>24</v>
      </c>
      <c r="D664" s="10" t="s">
        <v>1374</v>
      </c>
      <c r="E664" s="11" t="s">
        <v>129</v>
      </c>
      <c r="F664" s="28">
        <v>440.78944890999514</v>
      </c>
      <c r="G664" s="53"/>
      <c r="H664" s="30">
        <v>480</v>
      </c>
      <c r="I664" s="31">
        <f t="shared" si="19"/>
        <v>0</v>
      </c>
    </row>
    <row r="665" spans="1:9" ht="25.5" x14ac:dyDescent="0.2">
      <c r="A665" s="27" t="s">
        <v>22</v>
      </c>
      <c r="B665" s="9" t="s">
        <v>1375</v>
      </c>
      <c r="C665" s="6" t="s">
        <v>24</v>
      </c>
      <c r="D665" s="10" t="s">
        <v>1376</v>
      </c>
      <c r="E665" s="11" t="s">
        <v>129</v>
      </c>
      <c r="F665" s="28">
        <v>50.142913793594694</v>
      </c>
      <c r="G665" s="53"/>
      <c r="H665" s="30">
        <v>327.59999999999997</v>
      </c>
      <c r="I665" s="31">
        <f t="shared" si="19"/>
        <v>0</v>
      </c>
    </row>
    <row r="666" spans="1:9" ht="25.5" x14ac:dyDescent="0.2">
      <c r="A666" s="27" t="s">
        <v>22</v>
      </c>
      <c r="B666" s="9" t="s">
        <v>1377</v>
      </c>
      <c r="C666" s="6" t="s">
        <v>24</v>
      </c>
      <c r="D666" s="10" t="s">
        <v>1378</v>
      </c>
      <c r="E666" s="11" t="s">
        <v>129</v>
      </c>
      <c r="F666" s="28">
        <v>64.60129997947783</v>
      </c>
      <c r="G666" s="53"/>
      <c r="H666" s="30">
        <v>434.4</v>
      </c>
      <c r="I666" s="31">
        <f t="shared" si="19"/>
        <v>0</v>
      </c>
    </row>
    <row r="667" spans="1:9" ht="25.5" x14ac:dyDescent="0.2">
      <c r="A667" s="27" t="s">
        <v>22</v>
      </c>
      <c r="B667" s="9" t="s">
        <v>1379</v>
      </c>
      <c r="C667" s="6" t="s">
        <v>24</v>
      </c>
      <c r="D667" s="10" t="s">
        <v>1380</v>
      </c>
      <c r="E667" s="11" t="s">
        <v>94</v>
      </c>
      <c r="F667" s="28">
        <v>6</v>
      </c>
      <c r="G667" s="53"/>
      <c r="H667" s="30">
        <v>2808</v>
      </c>
      <c r="I667" s="31">
        <f t="shared" si="19"/>
        <v>0</v>
      </c>
    </row>
    <row r="668" spans="1:9" x14ac:dyDescent="0.2">
      <c r="A668" s="27" t="s">
        <v>22</v>
      </c>
      <c r="B668" s="9" t="s">
        <v>1382</v>
      </c>
      <c r="C668" s="6" t="s">
        <v>24</v>
      </c>
      <c r="D668" s="10" t="s">
        <v>1383</v>
      </c>
      <c r="E668" s="11" t="s">
        <v>94</v>
      </c>
      <c r="F668" s="28">
        <v>8</v>
      </c>
      <c r="G668" s="53"/>
      <c r="H668" s="30">
        <v>968.4</v>
      </c>
      <c r="I668" s="31">
        <f t="shared" si="19"/>
        <v>0</v>
      </c>
    </row>
    <row r="669" spans="1:9" ht="25.5" x14ac:dyDescent="0.2">
      <c r="A669" s="27" t="s">
        <v>22</v>
      </c>
      <c r="B669" s="9" t="s">
        <v>1385</v>
      </c>
      <c r="C669" s="6" t="s">
        <v>24</v>
      </c>
      <c r="D669" s="10" t="s">
        <v>1386</v>
      </c>
      <c r="E669" s="11" t="s">
        <v>94</v>
      </c>
      <c r="F669" s="28">
        <v>3</v>
      </c>
      <c r="G669" s="53"/>
      <c r="H669" s="30">
        <v>20280</v>
      </c>
      <c r="I669" s="31">
        <f t="shared" si="19"/>
        <v>0</v>
      </c>
    </row>
    <row r="670" spans="1:9" ht="25.5" x14ac:dyDescent="0.2">
      <c r="A670" s="27" t="s">
        <v>22</v>
      </c>
      <c r="B670" s="9" t="s">
        <v>1388</v>
      </c>
      <c r="C670" s="6" t="s">
        <v>24</v>
      </c>
      <c r="D670" s="10" t="s">
        <v>1389</v>
      </c>
      <c r="E670" s="11" t="s">
        <v>94</v>
      </c>
      <c r="F670" s="28">
        <v>3</v>
      </c>
      <c r="G670" s="53"/>
      <c r="H670" s="30">
        <v>1680</v>
      </c>
      <c r="I670" s="31">
        <f t="shared" si="19"/>
        <v>0</v>
      </c>
    </row>
    <row r="671" spans="1:9" x14ac:dyDescent="0.2">
      <c r="A671" s="27" t="s">
        <v>22</v>
      </c>
      <c r="B671" s="9" t="s">
        <v>1391</v>
      </c>
      <c r="C671" s="6" t="s">
        <v>24</v>
      </c>
      <c r="D671" s="10" t="s">
        <v>1392</v>
      </c>
      <c r="E671" s="11" t="s">
        <v>94</v>
      </c>
      <c r="F671" s="28">
        <v>3</v>
      </c>
      <c r="G671" s="53"/>
      <c r="H671" s="30">
        <v>856.8</v>
      </c>
      <c r="I671" s="31">
        <f t="shared" si="19"/>
        <v>0</v>
      </c>
    </row>
    <row r="672" spans="1:9" x14ac:dyDescent="0.2">
      <c r="A672" s="27" t="s">
        <v>22</v>
      </c>
      <c r="B672" s="9" t="s">
        <v>1394</v>
      </c>
      <c r="C672" s="6" t="s">
        <v>24</v>
      </c>
      <c r="D672" s="10" t="s">
        <v>1395</v>
      </c>
      <c r="E672" s="11" t="s">
        <v>1332</v>
      </c>
      <c r="F672" s="28">
        <v>4</v>
      </c>
      <c r="G672" s="53"/>
      <c r="H672" s="30">
        <v>247.2</v>
      </c>
      <c r="I672" s="31">
        <f t="shared" si="19"/>
        <v>0</v>
      </c>
    </row>
    <row r="673" spans="1:9" ht="25.5" x14ac:dyDescent="0.2">
      <c r="A673" s="27" t="s">
        <v>22</v>
      </c>
      <c r="B673" s="9" t="s">
        <v>1397</v>
      </c>
      <c r="C673" s="6" t="s">
        <v>24</v>
      </c>
      <c r="D673" s="10" t="s">
        <v>1398</v>
      </c>
      <c r="E673" s="11" t="s">
        <v>94</v>
      </c>
      <c r="F673" s="28">
        <v>1</v>
      </c>
      <c r="G673" s="53"/>
      <c r="H673" s="30">
        <v>25200</v>
      </c>
      <c r="I673" s="31">
        <f t="shared" si="19"/>
        <v>0</v>
      </c>
    </row>
    <row r="674" spans="1:9" ht="25.5" x14ac:dyDescent="0.2">
      <c r="A674" s="27" t="s">
        <v>22</v>
      </c>
      <c r="B674" s="9" t="s">
        <v>1399</v>
      </c>
      <c r="C674" s="6" t="s">
        <v>24</v>
      </c>
      <c r="D674" s="10" t="s">
        <v>1400</v>
      </c>
      <c r="E674" s="11" t="s">
        <v>94</v>
      </c>
      <c r="F674" s="28">
        <v>2</v>
      </c>
      <c r="G674" s="53"/>
      <c r="H674" s="30">
        <v>3432</v>
      </c>
      <c r="I674" s="31">
        <f t="shared" si="19"/>
        <v>0</v>
      </c>
    </row>
    <row r="675" spans="1:9" x14ac:dyDescent="0.2">
      <c r="A675" s="27" t="s">
        <v>22</v>
      </c>
      <c r="B675" s="9" t="s">
        <v>1401</v>
      </c>
      <c r="C675" s="6" t="s">
        <v>24</v>
      </c>
      <c r="D675" s="10" t="s">
        <v>1402</v>
      </c>
      <c r="E675" s="11" t="s">
        <v>94</v>
      </c>
      <c r="F675" s="28">
        <v>1</v>
      </c>
      <c r="G675" s="53"/>
      <c r="H675" s="30">
        <v>1536</v>
      </c>
      <c r="I675" s="31">
        <f t="shared" si="19"/>
        <v>0</v>
      </c>
    </row>
    <row r="676" spans="1:9" ht="25.5" x14ac:dyDescent="0.2">
      <c r="A676" s="27" t="s">
        <v>22</v>
      </c>
      <c r="B676" s="9" t="s">
        <v>1403</v>
      </c>
      <c r="C676" s="6" t="s">
        <v>24</v>
      </c>
      <c r="D676" s="10" t="s">
        <v>1404</v>
      </c>
      <c r="E676" s="11" t="s">
        <v>1332</v>
      </c>
      <c r="F676" s="28">
        <v>2</v>
      </c>
      <c r="G676" s="53"/>
      <c r="H676" s="30">
        <v>327.59999999999997</v>
      </c>
      <c r="I676" s="31">
        <f t="shared" si="19"/>
        <v>0</v>
      </c>
    </row>
    <row r="677" spans="1:9" x14ac:dyDescent="0.2">
      <c r="A677" s="27" t="s">
        <v>22</v>
      </c>
      <c r="B677" s="9" t="s">
        <v>1405</v>
      </c>
      <c r="C677" s="6" t="s">
        <v>24</v>
      </c>
      <c r="D677" s="10" t="s">
        <v>1406</v>
      </c>
      <c r="E677" s="11" t="s">
        <v>94</v>
      </c>
      <c r="F677" s="28">
        <v>4</v>
      </c>
      <c r="G677" s="53"/>
      <c r="H677" s="30">
        <v>3048</v>
      </c>
      <c r="I677" s="31">
        <f t="shared" si="19"/>
        <v>0</v>
      </c>
    </row>
    <row r="678" spans="1:9" ht="25.5" x14ac:dyDescent="0.2">
      <c r="A678" s="27" t="s">
        <v>22</v>
      </c>
      <c r="B678" s="9" t="s">
        <v>1408</v>
      </c>
      <c r="C678" s="6" t="s">
        <v>24</v>
      </c>
      <c r="D678" s="10" t="s">
        <v>1409</v>
      </c>
      <c r="E678" s="11" t="s">
        <v>94</v>
      </c>
      <c r="F678" s="28">
        <v>3</v>
      </c>
      <c r="G678" s="53"/>
      <c r="H678" s="30">
        <v>339.59999999999997</v>
      </c>
      <c r="I678" s="31">
        <f t="shared" si="19"/>
        <v>0</v>
      </c>
    </row>
    <row r="679" spans="1:9" x14ac:dyDescent="0.2">
      <c r="A679" s="27" t="s">
        <v>22</v>
      </c>
      <c r="B679" s="9" t="s">
        <v>1411</v>
      </c>
      <c r="C679" s="6" t="s">
        <v>24</v>
      </c>
      <c r="D679" s="10" t="s">
        <v>1412</v>
      </c>
      <c r="E679" s="11" t="s">
        <v>94</v>
      </c>
      <c r="F679" s="28">
        <v>1</v>
      </c>
      <c r="G679" s="53"/>
      <c r="H679" s="30">
        <v>178.79999999999998</v>
      </c>
      <c r="I679" s="31">
        <f t="shared" si="19"/>
        <v>0</v>
      </c>
    </row>
    <row r="680" spans="1:9" x14ac:dyDescent="0.2">
      <c r="A680" s="27" t="s">
        <v>22</v>
      </c>
      <c r="B680" s="9" t="s">
        <v>1413</v>
      </c>
      <c r="C680" s="6" t="s">
        <v>24</v>
      </c>
      <c r="D680" s="10" t="s">
        <v>1414</v>
      </c>
      <c r="E680" s="11" t="s">
        <v>1332</v>
      </c>
      <c r="F680" s="28">
        <v>6</v>
      </c>
      <c r="G680" s="53"/>
      <c r="H680" s="30">
        <v>20.76</v>
      </c>
      <c r="I680" s="31">
        <f t="shared" si="19"/>
        <v>0</v>
      </c>
    </row>
    <row r="681" spans="1:9" x14ac:dyDescent="0.2">
      <c r="A681" s="27" t="s">
        <v>22</v>
      </c>
      <c r="B681" s="9" t="s">
        <v>1415</v>
      </c>
      <c r="C681" s="6" t="s">
        <v>24</v>
      </c>
      <c r="D681" s="10" t="s">
        <v>1416</v>
      </c>
      <c r="E681" s="11" t="s">
        <v>26</v>
      </c>
      <c r="F681" s="28">
        <v>1.6919388089863241</v>
      </c>
      <c r="G681" s="53"/>
      <c r="H681" s="30">
        <v>32280</v>
      </c>
      <c r="I681" s="31">
        <f t="shared" si="19"/>
        <v>0</v>
      </c>
    </row>
    <row r="682" spans="1:9" ht="25.5" x14ac:dyDescent="0.2">
      <c r="A682" s="27" t="s">
        <v>22</v>
      </c>
      <c r="B682" s="9" t="s">
        <v>1418</v>
      </c>
      <c r="C682" s="6" t="s">
        <v>24</v>
      </c>
      <c r="D682" s="10" t="s">
        <v>1419</v>
      </c>
      <c r="E682" s="11" t="s">
        <v>205</v>
      </c>
      <c r="F682" s="28">
        <v>9.7736019713967881</v>
      </c>
      <c r="G682" s="53"/>
      <c r="H682" s="30">
        <v>334.8</v>
      </c>
      <c r="I682" s="31">
        <f t="shared" si="19"/>
        <v>0</v>
      </c>
    </row>
    <row r="683" spans="1:9" ht="25.5" x14ac:dyDescent="0.2">
      <c r="A683" s="27" t="s">
        <v>22</v>
      </c>
      <c r="B683" s="9" t="s">
        <v>1421</v>
      </c>
      <c r="C683" s="6" t="s">
        <v>24</v>
      </c>
      <c r="D683" s="10" t="s">
        <v>1422</v>
      </c>
      <c r="E683" s="11" t="s">
        <v>205</v>
      </c>
      <c r="F683" s="28">
        <v>14.660402957095183</v>
      </c>
      <c r="G683" s="53"/>
      <c r="H683" s="30">
        <v>384</v>
      </c>
      <c r="I683" s="31">
        <f t="shared" si="19"/>
        <v>0</v>
      </c>
    </row>
    <row r="684" spans="1:9" ht="25.5" x14ac:dyDescent="0.2">
      <c r="A684" s="27" t="s">
        <v>22</v>
      </c>
      <c r="B684" s="9" t="s">
        <v>1423</v>
      </c>
      <c r="C684" s="6" t="s">
        <v>24</v>
      </c>
      <c r="D684" s="10" t="s">
        <v>1424</v>
      </c>
      <c r="E684" s="11" t="s">
        <v>205</v>
      </c>
      <c r="F684" s="28">
        <v>62.755548551492744</v>
      </c>
      <c r="G684" s="53"/>
      <c r="H684" s="30">
        <v>512.4</v>
      </c>
      <c r="I684" s="31">
        <f t="shared" si="19"/>
        <v>0</v>
      </c>
    </row>
    <row r="685" spans="1:9" ht="25.5" x14ac:dyDescent="0.2">
      <c r="A685" s="27" t="s">
        <v>22</v>
      </c>
      <c r="B685" s="9" t="s">
        <v>1425</v>
      </c>
      <c r="C685" s="6" t="s">
        <v>24</v>
      </c>
      <c r="D685" s="10" t="s">
        <v>1426</v>
      </c>
      <c r="E685" s="11" t="s">
        <v>205</v>
      </c>
      <c r="F685" s="28">
        <v>82.39146461887492</v>
      </c>
      <c r="G685" s="53"/>
      <c r="H685" s="30">
        <v>535.19999999999993</v>
      </c>
      <c r="I685" s="31">
        <f t="shared" si="19"/>
        <v>0</v>
      </c>
    </row>
    <row r="686" spans="1:9" x14ac:dyDescent="0.2">
      <c r="A686" s="27" t="s">
        <v>22</v>
      </c>
      <c r="B686" s="9" t="s">
        <v>1427</v>
      </c>
      <c r="C686" s="6" t="s">
        <v>24</v>
      </c>
      <c r="D686" s="10" t="s">
        <v>1428</v>
      </c>
      <c r="E686" s="11" t="s">
        <v>205</v>
      </c>
      <c r="F686" s="28">
        <v>8.3058814259328635</v>
      </c>
      <c r="G686" s="53"/>
      <c r="H686" s="30">
        <v>1002</v>
      </c>
      <c r="I686" s="31">
        <f t="shared" si="19"/>
        <v>0</v>
      </c>
    </row>
    <row r="687" spans="1:9" ht="25.5" x14ac:dyDescent="0.2">
      <c r="A687" s="27" t="s">
        <v>22</v>
      </c>
      <c r="B687" s="9" t="s">
        <v>1429</v>
      </c>
      <c r="C687" s="6" t="s">
        <v>24</v>
      </c>
      <c r="D687" s="10" t="s">
        <v>1430</v>
      </c>
      <c r="E687" s="11" t="s">
        <v>205</v>
      </c>
      <c r="F687" s="28">
        <v>10.151632853917944</v>
      </c>
      <c r="G687" s="53"/>
      <c r="H687" s="30">
        <v>2388</v>
      </c>
      <c r="I687" s="31">
        <f t="shared" si="19"/>
        <v>0</v>
      </c>
    </row>
    <row r="688" spans="1:9" ht="25.5" x14ac:dyDescent="0.2">
      <c r="A688" s="27" t="s">
        <v>22</v>
      </c>
      <c r="B688" s="9" t="s">
        <v>1432</v>
      </c>
      <c r="C688" s="6" t="s">
        <v>24</v>
      </c>
      <c r="D688" s="10" t="s">
        <v>1433</v>
      </c>
      <c r="E688" s="11" t="s">
        <v>205</v>
      </c>
      <c r="F688" s="28">
        <v>9.2287571399254045</v>
      </c>
      <c r="G688" s="53"/>
      <c r="H688" s="30">
        <v>2556</v>
      </c>
      <c r="I688" s="31">
        <f t="shared" si="19"/>
        <v>0</v>
      </c>
    </row>
    <row r="689" spans="1:9" ht="25.5" x14ac:dyDescent="0.2">
      <c r="A689" s="27" t="s">
        <v>22</v>
      </c>
      <c r="B689" s="9" t="s">
        <v>1434</v>
      </c>
      <c r="C689" s="6" t="s">
        <v>24</v>
      </c>
      <c r="D689" s="10" t="s">
        <v>1435</v>
      </c>
      <c r="E689" s="11" t="s">
        <v>205</v>
      </c>
      <c r="F689" s="28">
        <v>3.9991280939676748</v>
      </c>
      <c r="G689" s="53"/>
      <c r="H689" s="30">
        <v>2796</v>
      </c>
      <c r="I689" s="31">
        <f t="shared" si="19"/>
        <v>0</v>
      </c>
    </row>
    <row r="690" spans="1:9" ht="25.5" x14ac:dyDescent="0.2">
      <c r="A690" s="27" t="s">
        <v>22</v>
      </c>
      <c r="B690" s="9" t="s">
        <v>1436</v>
      </c>
      <c r="C690" s="6" t="s">
        <v>24</v>
      </c>
      <c r="D690" s="10" t="s">
        <v>1437</v>
      </c>
      <c r="E690" s="11" t="s">
        <v>205</v>
      </c>
      <c r="F690" s="28">
        <v>3.6915028559701617</v>
      </c>
      <c r="G690" s="53"/>
      <c r="H690" s="30">
        <v>3000</v>
      </c>
      <c r="I690" s="31">
        <f t="shared" si="19"/>
        <v>0</v>
      </c>
    </row>
    <row r="691" spans="1:9" x14ac:dyDescent="0.2">
      <c r="A691" s="27" t="s">
        <v>22</v>
      </c>
      <c r="B691" s="9" t="s">
        <v>1438</v>
      </c>
      <c r="C691" s="6" t="s">
        <v>24</v>
      </c>
      <c r="D691" s="10" t="s">
        <v>1439</v>
      </c>
      <c r="E691" s="11" t="s">
        <v>205</v>
      </c>
      <c r="F691" s="28">
        <v>16.30413761386821</v>
      </c>
      <c r="G691" s="53"/>
      <c r="H691" s="30">
        <v>832.8</v>
      </c>
      <c r="I691" s="31">
        <f t="shared" si="19"/>
        <v>0</v>
      </c>
    </row>
    <row r="692" spans="1:9" x14ac:dyDescent="0.2">
      <c r="A692" s="27" t="s">
        <v>22</v>
      </c>
      <c r="B692" s="9" t="s">
        <v>1441</v>
      </c>
      <c r="C692" s="6" t="s">
        <v>24</v>
      </c>
      <c r="D692" s="10" t="s">
        <v>1442</v>
      </c>
      <c r="E692" s="11" t="s">
        <v>205</v>
      </c>
      <c r="F692" s="28">
        <v>101.20870330118193</v>
      </c>
      <c r="G692" s="53"/>
      <c r="H692" s="30">
        <v>516</v>
      </c>
      <c r="I692" s="31">
        <f t="shared" si="19"/>
        <v>0</v>
      </c>
    </row>
    <row r="693" spans="1:9" x14ac:dyDescent="0.2">
      <c r="A693" s="27" t="s">
        <v>22</v>
      </c>
      <c r="B693" s="9" t="s">
        <v>1444</v>
      </c>
      <c r="C693" s="6" t="s">
        <v>24</v>
      </c>
      <c r="D693" s="10" t="s">
        <v>1445</v>
      </c>
      <c r="E693" s="11" t="s">
        <v>205</v>
      </c>
      <c r="F693" s="28">
        <v>69.892454073035054</v>
      </c>
      <c r="G693" s="53"/>
      <c r="H693" s="30">
        <v>598.79999999999995</v>
      </c>
      <c r="I693" s="31">
        <f t="shared" si="19"/>
        <v>0</v>
      </c>
    </row>
    <row r="694" spans="1:9" x14ac:dyDescent="0.2">
      <c r="A694" s="27" t="s">
        <v>22</v>
      </c>
      <c r="B694" s="9" t="s">
        <v>1446</v>
      </c>
      <c r="C694" s="6" t="s">
        <v>24</v>
      </c>
      <c r="D694" s="10" t="s">
        <v>1447</v>
      </c>
      <c r="E694" s="11" t="s">
        <v>205</v>
      </c>
      <c r="F694" s="28">
        <v>129.20259995895566</v>
      </c>
      <c r="G694" s="53"/>
      <c r="H694" s="30">
        <v>331.2</v>
      </c>
      <c r="I694" s="31">
        <f t="shared" si="19"/>
        <v>0</v>
      </c>
    </row>
    <row r="695" spans="1:9" x14ac:dyDescent="0.2">
      <c r="A695" s="27" t="s">
        <v>22</v>
      </c>
      <c r="B695" s="9" t="s">
        <v>1448</v>
      </c>
      <c r="C695" s="6" t="s">
        <v>24</v>
      </c>
      <c r="D695" s="10" t="s">
        <v>1449</v>
      </c>
      <c r="E695" s="11" t="s">
        <v>94</v>
      </c>
      <c r="F695" s="28">
        <v>1</v>
      </c>
      <c r="G695" s="53"/>
      <c r="H695" s="30">
        <v>16440</v>
      </c>
      <c r="I695" s="31">
        <f t="shared" si="19"/>
        <v>0</v>
      </c>
    </row>
    <row r="696" spans="1:9" x14ac:dyDescent="0.2">
      <c r="A696" s="27" t="s">
        <v>22</v>
      </c>
      <c r="B696" s="9" t="s">
        <v>1451</v>
      </c>
      <c r="C696" s="6" t="s">
        <v>24</v>
      </c>
      <c r="D696" s="10" t="s">
        <v>1452</v>
      </c>
      <c r="E696" s="11" t="s">
        <v>94</v>
      </c>
      <c r="F696" s="28">
        <v>4</v>
      </c>
      <c r="G696" s="53"/>
      <c r="H696" s="30">
        <v>18960</v>
      </c>
      <c r="I696" s="31">
        <f t="shared" si="19"/>
        <v>0</v>
      </c>
    </row>
    <row r="697" spans="1:9" x14ac:dyDescent="0.2">
      <c r="A697" s="27" t="s">
        <v>22</v>
      </c>
      <c r="B697" s="9" t="s">
        <v>1453</v>
      </c>
      <c r="C697" s="6" t="s">
        <v>24</v>
      </c>
      <c r="D697" s="10" t="s">
        <v>1454</v>
      </c>
      <c r="E697" s="11" t="s">
        <v>94</v>
      </c>
      <c r="F697" s="28">
        <v>3</v>
      </c>
      <c r="G697" s="53"/>
      <c r="H697" s="30">
        <v>21480</v>
      </c>
      <c r="I697" s="31">
        <f t="shared" si="19"/>
        <v>0</v>
      </c>
    </row>
    <row r="698" spans="1:9" x14ac:dyDescent="0.2">
      <c r="A698" s="27" t="s">
        <v>22</v>
      </c>
      <c r="B698" s="9" t="s">
        <v>1455</v>
      </c>
      <c r="C698" s="6" t="s">
        <v>24</v>
      </c>
      <c r="D698" s="10" t="s">
        <v>1456</v>
      </c>
      <c r="E698" s="11" t="s">
        <v>94</v>
      </c>
      <c r="F698" s="28">
        <v>9</v>
      </c>
      <c r="G698" s="53"/>
      <c r="H698" s="30">
        <v>44280</v>
      </c>
      <c r="I698" s="31">
        <f t="shared" si="19"/>
        <v>0</v>
      </c>
    </row>
    <row r="699" spans="1:9" x14ac:dyDescent="0.2">
      <c r="A699" s="27" t="s">
        <v>22</v>
      </c>
      <c r="B699" s="9" t="s">
        <v>1457</v>
      </c>
      <c r="C699" s="6" t="s">
        <v>24</v>
      </c>
      <c r="D699" s="10" t="s">
        <v>1458</v>
      </c>
      <c r="E699" s="11" t="s">
        <v>94</v>
      </c>
      <c r="F699" s="28">
        <v>5</v>
      </c>
      <c r="G699" s="53"/>
      <c r="H699" s="30">
        <v>58800</v>
      </c>
      <c r="I699" s="31">
        <f t="shared" si="19"/>
        <v>0</v>
      </c>
    </row>
    <row r="700" spans="1:9" x14ac:dyDescent="0.2">
      <c r="A700" s="27" t="s">
        <v>22</v>
      </c>
      <c r="B700" s="9" t="s">
        <v>1459</v>
      </c>
      <c r="C700" s="6" t="s">
        <v>24</v>
      </c>
      <c r="D700" s="10" t="s">
        <v>1460</v>
      </c>
      <c r="E700" s="11" t="s">
        <v>94</v>
      </c>
      <c r="F700" s="28">
        <v>4</v>
      </c>
      <c r="G700" s="53"/>
      <c r="H700" s="30">
        <v>71520</v>
      </c>
      <c r="I700" s="31">
        <f t="shared" si="19"/>
        <v>0</v>
      </c>
    </row>
    <row r="701" spans="1:9" x14ac:dyDescent="0.2">
      <c r="A701" s="27" t="s">
        <v>22</v>
      </c>
      <c r="B701" s="9" t="s">
        <v>1461</v>
      </c>
      <c r="C701" s="6" t="s">
        <v>24</v>
      </c>
      <c r="D701" s="10" t="s">
        <v>1462</v>
      </c>
      <c r="E701" s="11" t="s">
        <v>94</v>
      </c>
      <c r="F701" s="28">
        <v>2</v>
      </c>
      <c r="G701" s="53"/>
      <c r="H701" s="30">
        <v>91440</v>
      </c>
      <c r="I701" s="31">
        <f t="shared" si="19"/>
        <v>0</v>
      </c>
    </row>
    <row r="702" spans="1:9" ht="25.5" x14ac:dyDescent="0.2">
      <c r="A702" s="27" t="s">
        <v>22</v>
      </c>
      <c r="B702" s="9" t="s">
        <v>1463</v>
      </c>
      <c r="C702" s="6" t="s">
        <v>24</v>
      </c>
      <c r="D702" s="10" t="s">
        <v>1464</v>
      </c>
      <c r="E702" s="11" t="s">
        <v>94</v>
      </c>
      <c r="F702" s="28">
        <v>2</v>
      </c>
      <c r="G702" s="53"/>
      <c r="H702" s="30">
        <v>28680</v>
      </c>
      <c r="I702" s="31">
        <f t="shared" si="19"/>
        <v>0</v>
      </c>
    </row>
    <row r="703" spans="1:9" ht="25.5" x14ac:dyDescent="0.2">
      <c r="A703" s="27" t="s">
        <v>22</v>
      </c>
      <c r="B703" s="9" t="s">
        <v>1466</v>
      </c>
      <c r="C703" s="6" t="s">
        <v>24</v>
      </c>
      <c r="D703" s="10" t="s">
        <v>1467</v>
      </c>
      <c r="E703" s="11" t="s">
        <v>94</v>
      </c>
      <c r="F703" s="28">
        <v>1</v>
      </c>
      <c r="G703" s="53"/>
      <c r="H703" s="30">
        <v>32640</v>
      </c>
      <c r="I703" s="31">
        <f t="shared" si="19"/>
        <v>0</v>
      </c>
    </row>
    <row r="704" spans="1:9" ht="25.5" x14ac:dyDescent="0.2">
      <c r="A704" s="27" t="s">
        <v>22</v>
      </c>
      <c r="B704" s="9" t="s">
        <v>1468</v>
      </c>
      <c r="C704" s="6" t="s">
        <v>24</v>
      </c>
      <c r="D704" s="10" t="s">
        <v>1469</v>
      </c>
      <c r="E704" s="11" t="s">
        <v>94</v>
      </c>
      <c r="F704" s="28">
        <v>3</v>
      </c>
      <c r="G704" s="53"/>
      <c r="H704" s="30">
        <v>38880</v>
      </c>
      <c r="I704" s="31">
        <f t="shared" si="19"/>
        <v>0</v>
      </c>
    </row>
    <row r="705" spans="1:9" ht="25.5" x14ac:dyDescent="0.2">
      <c r="A705" s="27" t="s">
        <v>22</v>
      </c>
      <c r="B705" s="9" t="s">
        <v>1470</v>
      </c>
      <c r="C705" s="6" t="s">
        <v>24</v>
      </c>
      <c r="D705" s="10" t="s">
        <v>1471</v>
      </c>
      <c r="E705" s="11" t="s">
        <v>94</v>
      </c>
      <c r="F705" s="28">
        <v>2</v>
      </c>
      <c r="G705" s="53"/>
      <c r="H705" s="30">
        <v>48960</v>
      </c>
      <c r="I705" s="31">
        <f t="shared" si="19"/>
        <v>0</v>
      </c>
    </row>
    <row r="706" spans="1:9" ht="25.5" x14ac:dyDescent="0.2">
      <c r="A706" s="27" t="s">
        <v>22</v>
      </c>
      <c r="B706" s="9" t="s">
        <v>1472</v>
      </c>
      <c r="C706" s="6" t="s">
        <v>24</v>
      </c>
      <c r="D706" s="10" t="s">
        <v>1473</v>
      </c>
      <c r="E706" s="11" t="s">
        <v>94</v>
      </c>
      <c r="F706" s="28">
        <v>1</v>
      </c>
      <c r="G706" s="53"/>
      <c r="H706" s="30">
        <v>58800</v>
      </c>
      <c r="I706" s="31">
        <f t="shared" si="19"/>
        <v>0</v>
      </c>
    </row>
    <row r="707" spans="1:9" ht="25.5" x14ac:dyDescent="0.2">
      <c r="A707" s="27" t="s">
        <v>22</v>
      </c>
      <c r="B707" s="9" t="s">
        <v>1474</v>
      </c>
      <c r="C707" s="6" t="s">
        <v>24</v>
      </c>
      <c r="D707" s="10" t="s">
        <v>1475</v>
      </c>
      <c r="E707" s="11" t="s">
        <v>94</v>
      </c>
      <c r="F707" s="28">
        <v>1</v>
      </c>
      <c r="G707" s="53"/>
      <c r="H707" s="30">
        <v>65160</v>
      </c>
      <c r="I707" s="31">
        <f t="shared" si="19"/>
        <v>0</v>
      </c>
    </row>
    <row r="708" spans="1:9" x14ac:dyDescent="0.2">
      <c r="A708" s="27" t="s">
        <v>22</v>
      </c>
      <c r="B708" s="9" t="s">
        <v>1476</v>
      </c>
      <c r="C708" s="6" t="s">
        <v>24</v>
      </c>
      <c r="D708" s="10" t="s">
        <v>1477</v>
      </c>
      <c r="E708" s="11" t="s">
        <v>205</v>
      </c>
      <c r="F708" s="28">
        <v>1.3535510471890593</v>
      </c>
      <c r="G708" s="53"/>
      <c r="H708" s="30">
        <v>2928</v>
      </c>
      <c r="I708" s="31">
        <f t="shared" si="19"/>
        <v>0</v>
      </c>
    </row>
    <row r="709" spans="1:9" x14ac:dyDescent="0.2">
      <c r="A709" s="27" t="s">
        <v>22</v>
      </c>
      <c r="B709" s="9" t="s">
        <v>1479</v>
      </c>
      <c r="C709" s="6" t="s">
        <v>24</v>
      </c>
      <c r="D709" s="10" t="s">
        <v>1480</v>
      </c>
      <c r="E709" s="11" t="s">
        <v>205</v>
      </c>
      <c r="F709" s="28">
        <v>1.3535510471890593</v>
      </c>
      <c r="G709" s="53"/>
      <c r="H709" s="30">
        <v>1548</v>
      </c>
      <c r="I709" s="31">
        <f t="shared" si="19"/>
        <v>0</v>
      </c>
    </row>
    <row r="710" spans="1:9" x14ac:dyDescent="0.2">
      <c r="A710" s="27" t="s">
        <v>22</v>
      </c>
      <c r="B710" s="9" t="s">
        <v>1481</v>
      </c>
      <c r="C710" s="6" t="s">
        <v>24</v>
      </c>
      <c r="D710" s="10" t="s">
        <v>1482</v>
      </c>
      <c r="E710" s="11" t="s">
        <v>205</v>
      </c>
      <c r="F710" s="28">
        <v>8.4541657052582213</v>
      </c>
      <c r="G710" s="53"/>
      <c r="H710" s="30">
        <v>3744</v>
      </c>
      <c r="I710" s="31">
        <f t="shared" si="19"/>
        <v>0</v>
      </c>
    </row>
    <row r="711" spans="1:9" x14ac:dyDescent="0.2">
      <c r="A711" s="27" t="s">
        <v>22</v>
      </c>
      <c r="B711" s="9" t="s">
        <v>1483</v>
      </c>
      <c r="C711" s="6" t="s">
        <v>24</v>
      </c>
      <c r="D711" s="10" t="s">
        <v>1484</v>
      </c>
      <c r="E711" s="11" t="s">
        <v>205</v>
      </c>
      <c r="F711" s="28">
        <v>10.017942020681708</v>
      </c>
      <c r="G711" s="53"/>
      <c r="H711" s="30">
        <v>2556</v>
      </c>
      <c r="I711" s="31">
        <f t="shared" si="19"/>
        <v>0</v>
      </c>
    </row>
    <row r="712" spans="1:9" x14ac:dyDescent="0.2">
      <c r="A712" s="27" t="s">
        <v>22</v>
      </c>
      <c r="B712" s="9" t="s">
        <v>1485</v>
      </c>
      <c r="C712" s="6" t="s">
        <v>24</v>
      </c>
      <c r="D712" s="10" t="s">
        <v>1486</v>
      </c>
      <c r="E712" s="11" t="s">
        <v>205</v>
      </c>
      <c r="F712" s="28">
        <v>9.9690740108247233</v>
      </c>
      <c r="G712" s="53"/>
      <c r="H712" s="30">
        <v>4644</v>
      </c>
      <c r="I712" s="31">
        <f t="shared" si="19"/>
        <v>0</v>
      </c>
    </row>
    <row r="713" spans="1:9" x14ac:dyDescent="0.2">
      <c r="A713" s="27" t="s">
        <v>22</v>
      </c>
      <c r="B713" s="9" t="s">
        <v>1487</v>
      </c>
      <c r="C713" s="6" t="s">
        <v>24</v>
      </c>
      <c r="D713" s="10" t="s">
        <v>1488</v>
      </c>
      <c r="E713" s="11" t="s">
        <v>205</v>
      </c>
      <c r="F713" s="28">
        <v>10.750962168536468</v>
      </c>
      <c r="G713" s="53"/>
      <c r="H713" s="30">
        <v>3624</v>
      </c>
      <c r="I713" s="31">
        <f t="shared" si="19"/>
        <v>0</v>
      </c>
    </row>
    <row r="714" spans="1:9" x14ac:dyDescent="0.2">
      <c r="A714" s="27" t="s">
        <v>22</v>
      </c>
      <c r="B714" s="9" t="s">
        <v>1489</v>
      </c>
      <c r="C714" s="6" t="s">
        <v>24</v>
      </c>
      <c r="D714" s="10" t="s">
        <v>1490</v>
      </c>
      <c r="E714" s="11" t="s">
        <v>205</v>
      </c>
      <c r="F714" s="28">
        <v>25.362497115774666</v>
      </c>
      <c r="G714" s="53"/>
      <c r="H714" s="30">
        <v>6024</v>
      </c>
      <c r="I714" s="31">
        <f t="shared" si="19"/>
        <v>0</v>
      </c>
    </row>
    <row r="715" spans="1:9" x14ac:dyDescent="0.2">
      <c r="A715" s="27" t="s">
        <v>22</v>
      </c>
      <c r="B715" s="9" t="s">
        <v>1491</v>
      </c>
      <c r="C715" s="6" t="s">
        <v>24</v>
      </c>
      <c r="D715" s="10" t="s">
        <v>1492</v>
      </c>
      <c r="E715" s="11" t="s">
        <v>205</v>
      </c>
      <c r="F715" s="28">
        <v>40.707052210867623</v>
      </c>
      <c r="G715" s="53"/>
      <c r="H715" s="30">
        <v>4236</v>
      </c>
      <c r="I715" s="31">
        <f t="shared" si="19"/>
        <v>0</v>
      </c>
    </row>
    <row r="716" spans="1:9" x14ac:dyDescent="0.2">
      <c r="A716" s="27" t="s">
        <v>22</v>
      </c>
      <c r="B716" s="9" t="s">
        <v>1493</v>
      </c>
      <c r="C716" s="6" t="s">
        <v>24</v>
      </c>
      <c r="D716" s="10" t="s">
        <v>1494</v>
      </c>
      <c r="E716" s="11" t="s">
        <v>205</v>
      </c>
      <c r="F716" s="28">
        <v>13.878514799383439</v>
      </c>
      <c r="G716" s="53"/>
      <c r="H716" s="30">
        <v>9792</v>
      </c>
      <c r="I716" s="31">
        <f t="shared" si="19"/>
        <v>0</v>
      </c>
    </row>
    <row r="717" spans="1:9" x14ac:dyDescent="0.2">
      <c r="A717" s="27" t="s">
        <v>22</v>
      </c>
      <c r="B717" s="9" t="s">
        <v>1495</v>
      </c>
      <c r="C717" s="6" t="s">
        <v>24</v>
      </c>
      <c r="D717" s="10" t="s">
        <v>1496</v>
      </c>
      <c r="E717" s="11" t="s">
        <v>205</v>
      </c>
      <c r="F717" s="28">
        <v>22.764267611815995</v>
      </c>
      <c r="G717" s="53"/>
      <c r="H717" s="30">
        <v>7152</v>
      </c>
      <c r="I717" s="31">
        <f t="shared" si="19"/>
        <v>0</v>
      </c>
    </row>
    <row r="718" spans="1:9" x14ac:dyDescent="0.2">
      <c r="A718" s="27" t="s">
        <v>22</v>
      </c>
      <c r="B718" s="9" t="s">
        <v>1497</v>
      </c>
      <c r="C718" s="6" t="s">
        <v>24</v>
      </c>
      <c r="D718" s="10" t="s">
        <v>1498</v>
      </c>
      <c r="E718" s="11" t="s">
        <v>205</v>
      </c>
      <c r="F718" s="28">
        <v>9.7736019713967881</v>
      </c>
      <c r="G718" s="53"/>
      <c r="H718" s="30">
        <v>13080</v>
      </c>
      <c r="I718" s="31">
        <f t="shared" si="19"/>
        <v>0</v>
      </c>
    </row>
    <row r="719" spans="1:9" x14ac:dyDescent="0.2">
      <c r="A719" s="27" t="s">
        <v>22</v>
      </c>
      <c r="B719" s="9" t="s">
        <v>1499</v>
      </c>
      <c r="C719" s="6" t="s">
        <v>24</v>
      </c>
      <c r="D719" s="10" t="s">
        <v>1500</v>
      </c>
      <c r="E719" s="11" t="s">
        <v>205</v>
      </c>
      <c r="F719" s="28">
        <v>13.843135709888106</v>
      </c>
      <c r="G719" s="53"/>
      <c r="H719" s="30">
        <v>9252</v>
      </c>
      <c r="I719" s="31">
        <f t="shared" si="19"/>
        <v>0</v>
      </c>
    </row>
    <row r="720" spans="1:9" x14ac:dyDescent="0.2">
      <c r="A720" s="27" t="s">
        <v>22</v>
      </c>
      <c r="B720" s="9" t="s">
        <v>1501</v>
      </c>
      <c r="C720" s="6" t="s">
        <v>24</v>
      </c>
      <c r="D720" s="10" t="s">
        <v>1502</v>
      </c>
      <c r="E720" s="11" t="s">
        <v>205</v>
      </c>
      <c r="F720" s="28">
        <v>1.9547203942793576</v>
      </c>
      <c r="G720" s="53"/>
      <c r="H720" s="30">
        <v>19320</v>
      </c>
      <c r="I720" s="31">
        <f t="shared" si="19"/>
        <v>0</v>
      </c>
    </row>
    <row r="721" spans="1:9" x14ac:dyDescent="0.2">
      <c r="A721" s="27" t="s">
        <v>22</v>
      </c>
      <c r="B721" s="9" t="s">
        <v>1503</v>
      </c>
      <c r="C721" s="6" t="s">
        <v>24</v>
      </c>
      <c r="D721" s="10" t="s">
        <v>1504</v>
      </c>
      <c r="E721" s="11" t="s">
        <v>205</v>
      </c>
      <c r="F721" s="28">
        <v>5.8641611828380729</v>
      </c>
      <c r="G721" s="53"/>
      <c r="H721" s="30">
        <v>15360</v>
      </c>
      <c r="I721" s="31">
        <f t="shared" si="19"/>
        <v>0</v>
      </c>
    </row>
    <row r="722" spans="1:9" x14ac:dyDescent="0.2">
      <c r="A722" s="27" t="s">
        <v>22</v>
      </c>
      <c r="B722" s="9" t="s">
        <v>1505</v>
      </c>
      <c r="C722" s="6" t="s">
        <v>24</v>
      </c>
      <c r="D722" s="10" t="s">
        <v>1506</v>
      </c>
      <c r="E722" s="11" t="s">
        <v>205</v>
      </c>
      <c r="F722" s="28">
        <v>1.2305009519900538</v>
      </c>
      <c r="G722" s="53"/>
      <c r="H722" s="30">
        <v>37920</v>
      </c>
      <c r="I722" s="31">
        <f t="shared" si="19"/>
        <v>0</v>
      </c>
    </row>
    <row r="723" spans="1:9" x14ac:dyDescent="0.2">
      <c r="A723" s="27" t="s">
        <v>22</v>
      </c>
      <c r="B723" s="9" t="s">
        <v>1508</v>
      </c>
      <c r="C723" s="6" t="s">
        <v>24</v>
      </c>
      <c r="D723" s="10" t="s">
        <v>1509</v>
      </c>
      <c r="E723" s="11" t="s">
        <v>205</v>
      </c>
      <c r="F723" s="28">
        <v>1.5381261899875673</v>
      </c>
      <c r="G723" s="53"/>
      <c r="H723" s="30">
        <v>44520</v>
      </c>
      <c r="I723" s="31">
        <f t="shared" si="19"/>
        <v>0</v>
      </c>
    </row>
    <row r="724" spans="1:9" x14ac:dyDescent="0.2">
      <c r="A724" s="27" t="s">
        <v>22</v>
      </c>
      <c r="B724" s="9" t="s">
        <v>1510</v>
      </c>
      <c r="C724" s="6" t="s">
        <v>24</v>
      </c>
      <c r="D724" s="10" t="s">
        <v>1511</v>
      </c>
      <c r="E724" s="11" t="s">
        <v>205</v>
      </c>
      <c r="F724" s="28">
        <v>1.4766011423880645</v>
      </c>
      <c r="G724" s="53"/>
      <c r="H724" s="30">
        <v>51240</v>
      </c>
      <c r="I724" s="31">
        <f t="shared" si="19"/>
        <v>0</v>
      </c>
    </row>
    <row r="725" spans="1:9" x14ac:dyDescent="0.2">
      <c r="A725" s="27" t="s">
        <v>22</v>
      </c>
      <c r="B725" s="9" t="s">
        <v>1512</v>
      </c>
      <c r="C725" s="6" t="s">
        <v>24</v>
      </c>
      <c r="D725" s="10" t="s">
        <v>1513</v>
      </c>
      <c r="E725" s="11" t="s">
        <v>26</v>
      </c>
      <c r="F725" s="28">
        <v>1.2612634757898051</v>
      </c>
      <c r="G725" s="53"/>
      <c r="H725" s="30">
        <v>4560</v>
      </c>
      <c r="I725" s="31">
        <f t="shared" si="19"/>
        <v>0</v>
      </c>
    </row>
    <row r="726" spans="1:9" x14ac:dyDescent="0.2">
      <c r="A726" s="27" t="s">
        <v>22</v>
      </c>
      <c r="B726" s="9" t="s">
        <v>1515</v>
      </c>
      <c r="C726" s="6" t="s">
        <v>24</v>
      </c>
      <c r="D726" s="10" t="s">
        <v>1516</v>
      </c>
      <c r="E726" s="11" t="s">
        <v>94</v>
      </c>
      <c r="F726" s="28">
        <v>1</v>
      </c>
      <c r="G726" s="53"/>
      <c r="H726" s="30">
        <v>16080</v>
      </c>
      <c r="I726" s="31">
        <f t="shared" ref="I726:I739" si="20">F726*G726</f>
        <v>0</v>
      </c>
    </row>
    <row r="727" spans="1:9" x14ac:dyDescent="0.2">
      <c r="A727" s="27" t="s">
        <v>22</v>
      </c>
      <c r="B727" s="9" t="s">
        <v>1518</v>
      </c>
      <c r="C727" s="6" t="s">
        <v>24</v>
      </c>
      <c r="D727" s="10" t="s">
        <v>1519</v>
      </c>
      <c r="E727" s="11" t="s">
        <v>94</v>
      </c>
      <c r="F727" s="28">
        <v>2</v>
      </c>
      <c r="G727" s="53"/>
      <c r="H727" s="30">
        <v>18480</v>
      </c>
      <c r="I727" s="31">
        <f t="shared" si="20"/>
        <v>0</v>
      </c>
    </row>
    <row r="728" spans="1:9" x14ac:dyDescent="0.2">
      <c r="A728" s="27" t="s">
        <v>22</v>
      </c>
      <c r="B728" s="9" t="s">
        <v>1520</v>
      </c>
      <c r="C728" s="6" t="s">
        <v>24</v>
      </c>
      <c r="D728" s="10" t="s">
        <v>1521</v>
      </c>
      <c r="E728" s="11" t="s">
        <v>94</v>
      </c>
      <c r="F728" s="28">
        <v>2</v>
      </c>
      <c r="G728" s="53"/>
      <c r="H728" s="30">
        <v>20880</v>
      </c>
      <c r="I728" s="31">
        <f t="shared" si="20"/>
        <v>0</v>
      </c>
    </row>
    <row r="729" spans="1:9" x14ac:dyDescent="0.2">
      <c r="A729" s="27" t="s">
        <v>22</v>
      </c>
      <c r="B729" s="9" t="s">
        <v>1522</v>
      </c>
      <c r="C729" s="6" t="s">
        <v>24</v>
      </c>
      <c r="D729" s="10" t="s">
        <v>1523</v>
      </c>
      <c r="E729" s="11" t="s">
        <v>94</v>
      </c>
      <c r="F729" s="28">
        <v>12</v>
      </c>
      <c r="G729" s="53"/>
      <c r="H729" s="30">
        <v>32640</v>
      </c>
      <c r="I729" s="31">
        <f t="shared" si="20"/>
        <v>0</v>
      </c>
    </row>
    <row r="730" spans="1:9" x14ac:dyDescent="0.2">
      <c r="A730" s="27" t="s">
        <v>22</v>
      </c>
      <c r="B730" s="9" t="s">
        <v>1524</v>
      </c>
      <c r="C730" s="6" t="s">
        <v>24</v>
      </c>
      <c r="D730" s="10" t="s">
        <v>1525</v>
      </c>
      <c r="E730" s="11" t="s">
        <v>94</v>
      </c>
      <c r="F730" s="28">
        <v>8</v>
      </c>
      <c r="G730" s="53"/>
      <c r="H730" s="30">
        <v>40200</v>
      </c>
      <c r="I730" s="31">
        <f t="shared" si="20"/>
        <v>0</v>
      </c>
    </row>
    <row r="731" spans="1:9" x14ac:dyDescent="0.2">
      <c r="A731" s="27" t="s">
        <v>22</v>
      </c>
      <c r="B731" s="9" t="s">
        <v>1526</v>
      </c>
      <c r="C731" s="6" t="s">
        <v>24</v>
      </c>
      <c r="D731" s="10" t="s">
        <v>1527</v>
      </c>
      <c r="E731" s="11" t="s">
        <v>94</v>
      </c>
      <c r="F731" s="28">
        <v>4</v>
      </c>
      <c r="G731" s="53"/>
      <c r="H731" s="30">
        <v>51960</v>
      </c>
      <c r="I731" s="31">
        <f t="shared" si="20"/>
        <v>0</v>
      </c>
    </row>
    <row r="732" spans="1:9" ht="12.75" customHeight="1" x14ac:dyDescent="0.2">
      <c r="A732" s="2" t="s">
        <v>20</v>
      </c>
      <c r="B732" s="9" t="s">
        <v>1528</v>
      </c>
      <c r="C732" s="6" t="s">
        <v>24</v>
      </c>
      <c r="D732" s="10" t="s">
        <v>1529</v>
      </c>
      <c r="E732" s="11" t="s">
        <v>94</v>
      </c>
      <c r="F732" s="28">
        <v>2</v>
      </c>
      <c r="G732" s="56"/>
      <c r="H732" s="44">
        <v>76440</v>
      </c>
      <c r="I732" s="31">
        <f t="shared" si="20"/>
        <v>0</v>
      </c>
    </row>
    <row r="733" spans="1:9" x14ac:dyDescent="0.2">
      <c r="A733" s="27" t="s">
        <v>22</v>
      </c>
      <c r="B733" s="9" t="s">
        <v>1530</v>
      </c>
      <c r="C733" s="6" t="s">
        <v>24</v>
      </c>
      <c r="D733" s="10" t="s">
        <v>1531</v>
      </c>
      <c r="E733" s="11" t="s">
        <v>205</v>
      </c>
      <c r="F733" s="28">
        <v>956.71449017226689</v>
      </c>
      <c r="G733" s="53"/>
      <c r="H733" s="30">
        <v>132</v>
      </c>
      <c r="I733" s="31">
        <f t="shared" si="20"/>
        <v>0</v>
      </c>
    </row>
    <row r="734" spans="1:9" ht="12.75" customHeight="1" x14ac:dyDescent="0.2">
      <c r="A734" s="2" t="s">
        <v>20</v>
      </c>
      <c r="B734" s="9" t="s">
        <v>1533</v>
      </c>
      <c r="C734" s="6" t="s">
        <v>24</v>
      </c>
      <c r="D734" s="10" t="s">
        <v>1534</v>
      </c>
      <c r="E734" s="11" t="s">
        <v>205</v>
      </c>
      <c r="F734" s="28">
        <v>245.78654237668641</v>
      </c>
      <c r="G734" s="56"/>
      <c r="H734" s="44">
        <v>201.6</v>
      </c>
      <c r="I734" s="31">
        <f t="shared" si="20"/>
        <v>0</v>
      </c>
    </row>
    <row r="735" spans="1:9" x14ac:dyDescent="0.2">
      <c r="A735" s="27" t="s">
        <v>22</v>
      </c>
      <c r="B735" s="9" t="s">
        <v>1535</v>
      </c>
      <c r="C735" s="6" t="s">
        <v>24</v>
      </c>
      <c r="D735" s="10" t="s">
        <v>1536</v>
      </c>
      <c r="E735" s="11" t="s">
        <v>205</v>
      </c>
      <c r="F735" s="28">
        <v>31.422130338040674</v>
      </c>
      <c r="G735" s="53"/>
      <c r="H735" s="30">
        <v>267.59999999999997</v>
      </c>
      <c r="I735" s="31">
        <f t="shared" si="20"/>
        <v>0</v>
      </c>
    </row>
    <row r="736" spans="1:9" x14ac:dyDescent="0.2">
      <c r="A736" s="27" t="s">
        <v>22</v>
      </c>
      <c r="B736" s="9" t="s">
        <v>1537</v>
      </c>
      <c r="C736" s="6" t="s">
        <v>24</v>
      </c>
      <c r="D736" s="10" t="s">
        <v>1538</v>
      </c>
      <c r="E736" s="11" t="s">
        <v>205</v>
      </c>
      <c r="F736" s="28">
        <v>33.83877617972648</v>
      </c>
      <c r="G736" s="53"/>
      <c r="H736" s="30">
        <v>244.79999999999998</v>
      </c>
      <c r="I736" s="31">
        <f t="shared" si="20"/>
        <v>0</v>
      </c>
    </row>
    <row r="737" spans="1:9" x14ac:dyDescent="0.2">
      <c r="A737" s="27" t="s">
        <v>22</v>
      </c>
      <c r="B737" s="9" t="s">
        <v>1539</v>
      </c>
      <c r="C737" s="6" t="s">
        <v>24</v>
      </c>
      <c r="D737" s="10" t="s">
        <v>1540</v>
      </c>
      <c r="E737" s="11" t="s">
        <v>205</v>
      </c>
      <c r="F737" s="28">
        <v>33.223525703731454</v>
      </c>
      <c r="G737" s="53"/>
      <c r="H737" s="30">
        <v>412.8</v>
      </c>
      <c r="I737" s="31">
        <f t="shared" si="20"/>
        <v>0</v>
      </c>
    </row>
    <row r="738" spans="1:9" x14ac:dyDescent="0.2">
      <c r="A738" s="27" t="s">
        <v>22</v>
      </c>
      <c r="B738" s="9" t="s">
        <v>1541</v>
      </c>
      <c r="C738" s="6" t="s">
        <v>24</v>
      </c>
      <c r="D738" s="10" t="s">
        <v>1542</v>
      </c>
      <c r="E738" s="11" t="s">
        <v>205</v>
      </c>
      <c r="F738" s="28">
        <v>20.918516183830917</v>
      </c>
      <c r="G738" s="53"/>
      <c r="H738" s="30">
        <v>560.4</v>
      </c>
      <c r="I738" s="31">
        <f t="shared" si="20"/>
        <v>0</v>
      </c>
    </row>
    <row r="739" spans="1:9" x14ac:dyDescent="0.2">
      <c r="A739" s="27" t="s">
        <v>22</v>
      </c>
      <c r="B739" s="9" t="s">
        <v>1543</v>
      </c>
      <c r="C739" s="6" t="s">
        <v>24</v>
      </c>
      <c r="D739" s="10" t="s">
        <v>1544</v>
      </c>
      <c r="E739" s="11" t="s">
        <v>205</v>
      </c>
      <c r="F739" s="28">
        <v>27.686271419776212</v>
      </c>
      <c r="G739" s="53"/>
      <c r="H739" s="30">
        <v>399.59999999999997</v>
      </c>
      <c r="I739" s="31">
        <f t="shared" si="20"/>
        <v>0</v>
      </c>
    </row>
    <row r="740" spans="1:9" ht="12.75" customHeight="1" x14ac:dyDescent="0.2">
      <c r="A740" s="45" t="s">
        <v>22</v>
      </c>
      <c r="B740" s="35" t="s">
        <v>250</v>
      </c>
      <c r="C740" s="36"/>
      <c r="D740" s="37" t="s">
        <v>1546</v>
      </c>
      <c r="E740" s="36"/>
      <c r="F740" s="46">
        <v>0</v>
      </c>
      <c r="G740" s="57"/>
      <c r="H740" s="47"/>
      <c r="I740" s="26">
        <f>SUM(I741)</f>
        <v>0</v>
      </c>
    </row>
    <row r="741" spans="1:9" x14ac:dyDescent="0.2">
      <c r="A741" s="27" t="s">
        <v>22</v>
      </c>
      <c r="B741" s="9" t="s">
        <v>1547</v>
      </c>
      <c r="C741" s="6" t="s">
        <v>24</v>
      </c>
      <c r="D741" s="10" t="s">
        <v>1548</v>
      </c>
      <c r="E741" s="11" t="s">
        <v>205</v>
      </c>
      <c r="F741" s="28">
        <v>0.73830057119403225</v>
      </c>
      <c r="G741" s="53"/>
      <c r="H741" s="30">
        <v>36120</v>
      </c>
      <c r="I741" s="31">
        <f>F741*G741</f>
        <v>0</v>
      </c>
    </row>
    <row r="742" spans="1:9" ht="12.75" customHeight="1" x14ac:dyDescent="0.2">
      <c r="A742" s="27" t="s">
        <v>22</v>
      </c>
      <c r="B742" s="35" t="s">
        <v>258</v>
      </c>
      <c r="C742" s="36"/>
      <c r="D742" s="37" t="s">
        <v>1550</v>
      </c>
      <c r="E742" s="36"/>
      <c r="F742" s="46">
        <v>0</v>
      </c>
      <c r="G742" s="57"/>
      <c r="H742" s="47"/>
      <c r="I742" s="26">
        <f>SUM(I743:I767)</f>
        <v>0</v>
      </c>
    </row>
    <row r="743" spans="1:9" ht="25.5" x14ac:dyDescent="0.2">
      <c r="A743" s="27" t="s">
        <v>22</v>
      </c>
      <c r="B743" s="9" t="s">
        <v>1551</v>
      </c>
      <c r="C743" s="6" t="s">
        <v>24</v>
      </c>
      <c r="D743" s="10" t="s">
        <v>1552</v>
      </c>
      <c r="E743" s="11" t="s">
        <v>26</v>
      </c>
      <c r="F743" s="28">
        <v>3.1377774275746373</v>
      </c>
      <c r="G743" s="53"/>
      <c r="H743" s="30">
        <v>6840</v>
      </c>
      <c r="I743" s="31">
        <f t="shared" ref="I743:I767" si="21">F743*G743</f>
        <v>0</v>
      </c>
    </row>
    <row r="744" spans="1:9" ht="25.5" x14ac:dyDescent="0.2">
      <c r="A744" s="27" t="s">
        <v>22</v>
      </c>
      <c r="B744" s="9" t="s">
        <v>1554</v>
      </c>
      <c r="C744" s="6" t="s">
        <v>24</v>
      </c>
      <c r="D744" s="10" t="s">
        <v>1555</v>
      </c>
      <c r="E744" s="11" t="s">
        <v>26</v>
      </c>
      <c r="F744" s="28">
        <v>1.5381261899875673</v>
      </c>
      <c r="G744" s="53"/>
      <c r="H744" s="30">
        <v>1692</v>
      </c>
      <c r="I744" s="31">
        <f t="shared" si="21"/>
        <v>0</v>
      </c>
    </row>
    <row r="745" spans="1:9" x14ac:dyDescent="0.2">
      <c r="A745" s="27" t="s">
        <v>22</v>
      </c>
      <c r="B745" s="9" t="s">
        <v>1556</v>
      </c>
      <c r="C745" s="6" t="s">
        <v>24</v>
      </c>
      <c r="D745" s="10" t="s">
        <v>1557</v>
      </c>
      <c r="E745" s="11" t="s">
        <v>26</v>
      </c>
      <c r="F745" s="28">
        <v>8.9211319019278896</v>
      </c>
      <c r="G745" s="53"/>
      <c r="H745" s="30">
        <v>2736</v>
      </c>
      <c r="I745" s="31">
        <f t="shared" si="21"/>
        <v>0</v>
      </c>
    </row>
    <row r="746" spans="1:9" ht="25.5" x14ac:dyDescent="0.2">
      <c r="A746" s="27" t="s">
        <v>22</v>
      </c>
      <c r="B746" s="9" t="s">
        <v>1558</v>
      </c>
      <c r="C746" s="6" t="s">
        <v>24</v>
      </c>
      <c r="D746" s="10" t="s">
        <v>1559</v>
      </c>
      <c r="E746" s="11" t="s">
        <v>26</v>
      </c>
      <c r="F746" s="28">
        <v>15.381261899875673</v>
      </c>
      <c r="G746" s="53"/>
      <c r="H746" s="30">
        <v>4284</v>
      </c>
      <c r="I746" s="31">
        <f t="shared" si="21"/>
        <v>0</v>
      </c>
    </row>
    <row r="747" spans="1:9" ht="25.5" x14ac:dyDescent="0.2">
      <c r="A747" s="27" t="s">
        <v>22</v>
      </c>
      <c r="B747" s="9" t="s">
        <v>1560</v>
      </c>
      <c r="C747" s="6" t="s">
        <v>24</v>
      </c>
      <c r="D747" s="10" t="s">
        <v>1561</v>
      </c>
      <c r="E747" s="11" t="s">
        <v>26</v>
      </c>
      <c r="F747" s="28">
        <v>13.888288401354837</v>
      </c>
      <c r="G747" s="53"/>
      <c r="H747" s="30">
        <v>5868</v>
      </c>
      <c r="I747" s="31">
        <f t="shared" si="21"/>
        <v>0</v>
      </c>
    </row>
    <row r="748" spans="1:9" ht="25.5" x14ac:dyDescent="0.2">
      <c r="A748" s="27" t="s">
        <v>22</v>
      </c>
      <c r="B748" s="9" t="s">
        <v>1562</v>
      </c>
      <c r="C748" s="6" t="s">
        <v>24</v>
      </c>
      <c r="D748" s="10" t="s">
        <v>1563</v>
      </c>
      <c r="E748" s="11" t="s">
        <v>26</v>
      </c>
      <c r="F748" s="28">
        <v>11.122359043449546</v>
      </c>
      <c r="G748" s="53"/>
      <c r="H748" s="30">
        <v>8748</v>
      </c>
      <c r="I748" s="31">
        <f t="shared" si="21"/>
        <v>0</v>
      </c>
    </row>
    <row r="749" spans="1:9" ht="25.5" x14ac:dyDescent="0.2">
      <c r="A749" s="27" t="s">
        <v>22</v>
      </c>
      <c r="B749" s="9" t="s">
        <v>1564</v>
      </c>
      <c r="C749" s="6" t="s">
        <v>24</v>
      </c>
      <c r="D749" s="10" t="s">
        <v>1565</v>
      </c>
      <c r="E749" s="11" t="s">
        <v>41</v>
      </c>
      <c r="F749" s="28">
        <v>1.4953611016237085</v>
      </c>
      <c r="G749" s="53"/>
      <c r="H749" s="30">
        <v>6576</v>
      </c>
      <c r="I749" s="31">
        <f t="shared" si="21"/>
        <v>0</v>
      </c>
    </row>
    <row r="750" spans="1:9" x14ac:dyDescent="0.2">
      <c r="A750" s="27" t="s">
        <v>22</v>
      </c>
      <c r="B750" s="9" t="s">
        <v>1567</v>
      </c>
      <c r="C750" s="6" t="s">
        <v>24</v>
      </c>
      <c r="D750" s="10" t="s">
        <v>1568</v>
      </c>
      <c r="E750" s="11" t="s">
        <v>205</v>
      </c>
      <c r="F750" s="28">
        <v>17.657688661057271</v>
      </c>
      <c r="G750" s="53"/>
      <c r="H750" s="30">
        <v>1572</v>
      </c>
      <c r="I750" s="31">
        <f t="shared" si="21"/>
        <v>0</v>
      </c>
    </row>
    <row r="751" spans="1:9" x14ac:dyDescent="0.2">
      <c r="A751" s="27" t="s">
        <v>22</v>
      </c>
      <c r="B751" s="9" t="s">
        <v>1570</v>
      </c>
      <c r="C751" s="6" t="s">
        <v>24</v>
      </c>
      <c r="D751" s="10" t="s">
        <v>1571</v>
      </c>
      <c r="E751" s="11" t="s">
        <v>205</v>
      </c>
      <c r="F751" s="28">
        <v>9.659432473121921</v>
      </c>
      <c r="G751" s="53"/>
      <c r="H751" s="30">
        <v>1932</v>
      </c>
      <c r="I751" s="31">
        <f t="shared" si="21"/>
        <v>0</v>
      </c>
    </row>
    <row r="752" spans="1:9" x14ac:dyDescent="0.2">
      <c r="A752" s="27" t="s">
        <v>22</v>
      </c>
      <c r="B752" s="9" t="s">
        <v>1572</v>
      </c>
      <c r="C752" s="6" t="s">
        <v>24</v>
      </c>
      <c r="D752" s="10" t="s">
        <v>1573</v>
      </c>
      <c r="E752" s="11" t="s">
        <v>205</v>
      </c>
      <c r="F752" s="28">
        <v>25.02042104677578</v>
      </c>
      <c r="G752" s="53"/>
      <c r="H752" s="30">
        <v>3144</v>
      </c>
      <c r="I752" s="31">
        <f t="shared" si="21"/>
        <v>0</v>
      </c>
    </row>
    <row r="753" spans="1:9" x14ac:dyDescent="0.2">
      <c r="A753" s="27" t="s">
        <v>22</v>
      </c>
      <c r="B753" s="9" t="s">
        <v>1574</v>
      </c>
      <c r="C753" s="6" t="s">
        <v>24</v>
      </c>
      <c r="D753" s="10" t="s">
        <v>1575</v>
      </c>
      <c r="E753" s="11" t="s">
        <v>205</v>
      </c>
      <c r="F753" s="28">
        <v>16.427187709067216</v>
      </c>
      <c r="G753" s="53"/>
      <c r="H753" s="30">
        <v>3696</v>
      </c>
      <c r="I753" s="31">
        <f t="shared" si="21"/>
        <v>0</v>
      </c>
    </row>
    <row r="754" spans="1:9" x14ac:dyDescent="0.2">
      <c r="A754" s="27" t="s">
        <v>22</v>
      </c>
      <c r="B754" s="9" t="s">
        <v>1576</v>
      </c>
      <c r="C754" s="6" t="s">
        <v>24</v>
      </c>
      <c r="D754" s="10" t="s">
        <v>1577</v>
      </c>
      <c r="E754" s="11" t="s">
        <v>205</v>
      </c>
      <c r="F754" s="28">
        <v>11.012983520310982</v>
      </c>
      <c r="G754" s="53"/>
      <c r="H754" s="30">
        <v>5232</v>
      </c>
      <c r="I754" s="31">
        <f t="shared" si="21"/>
        <v>0</v>
      </c>
    </row>
    <row r="755" spans="1:9" x14ac:dyDescent="0.2">
      <c r="A755" s="27" t="s">
        <v>22</v>
      </c>
      <c r="B755" s="9" t="s">
        <v>1578</v>
      </c>
      <c r="C755" s="6" t="s">
        <v>24</v>
      </c>
      <c r="D755" s="10" t="s">
        <v>1579</v>
      </c>
      <c r="E755" s="11" t="s">
        <v>205</v>
      </c>
      <c r="F755" s="28">
        <v>4.2452282843656857</v>
      </c>
      <c r="G755" s="53"/>
      <c r="H755" s="30">
        <v>5964</v>
      </c>
      <c r="I755" s="31">
        <f t="shared" si="21"/>
        <v>0</v>
      </c>
    </row>
    <row r="756" spans="1:9" ht="25.5" x14ac:dyDescent="0.2">
      <c r="A756" s="27" t="s">
        <v>22</v>
      </c>
      <c r="B756" s="9" t="s">
        <v>1580</v>
      </c>
      <c r="C756" s="6" t="s">
        <v>24</v>
      </c>
      <c r="D756" s="10" t="s">
        <v>1581</v>
      </c>
      <c r="E756" s="11" t="s">
        <v>205</v>
      </c>
      <c r="F756" s="28">
        <v>1.9380389993843348</v>
      </c>
      <c r="G756" s="53"/>
      <c r="H756" s="30">
        <v>13080</v>
      </c>
      <c r="I756" s="31">
        <f t="shared" si="21"/>
        <v>0</v>
      </c>
    </row>
    <row r="757" spans="1:9" ht="25.5" x14ac:dyDescent="0.2">
      <c r="A757" s="27" t="s">
        <v>22</v>
      </c>
      <c r="B757" s="9" t="s">
        <v>1583</v>
      </c>
      <c r="C757" s="6" t="s">
        <v>24</v>
      </c>
      <c r="D757" s="10" t="s">
        <v>1584</v>
      </c>
      <c r="E757" s="11" t="s">
        <v>205</v>
      </c>
      <c r="F757" s="28">
        <v>1.9072764755845835</v>
      </c>
      <c r="G757" s="53"/>
      <c r="H757" s="30">
        <v>336</v>
      </c>
      <c r="I757" s="31">
        <f t="shared" si="21"/>
        <v>0</v>
      </c>
    </row>
    <row r="758" spans="1:9" ht="25.5" x14ac:dyDescent="0.2">
      <c r="A758" s="27" t="s">
        <v>22</v>
      </c>
      <c r="B758" s="9" t="s">
        <v>1585</v>
      </c>
      <c r="C758" s="6" t="s">
        <v>24</v>
      </c>
      <c r="D758" s="10" t="s">
        <v>1586</v>
      </c>
      <c r="E758" s="11" t="s">
        <v>205</v>
      </c>
      <c r="F758" s="28">
        <v>1.1443658853507501</v>
      </c>
      <c r="G758" s="53"/>
      <c r="H758" s="30">
        <v>457.2</v>
      </c>
      <c r="I758" s="31">
        <f t="shared" si="21"/>
        <v>0</v>
      </c>
    </row>
    <row r="759" spans="1:9" ht="25.5" x14ac:dyDescent="0.2">
      <c r="A759" s="27" t="s">
        <v>22</v>
      </c>
      <c r="B759" s="9" t="s">
        <v>1587</v>
      </c>
      <c r="C759" s="6" t="s">
        <v>24</v>
      </c>
      <c r="D759" s="10" t="s">
        <v>1588</v>
      </c>
      <c r="E759" s="11" t="s">
        <v>205</v>
      </c>
      <c r="F759" s="28">
        <v>1.6611762851865728</v>
      </c>
      <c r="G759" s="53"/>
      <c r="H759" s="30">
        <v>1572</v>
      </c>
      <c r="I759" s="31">
        <f t="shared" si="21"/>
        <v>0</v>
      </c>
    </row>
    <row r="760" spans="1:9" ht="12.75" customHeight="1" x14ac:dyDescent="0.2">
      <c r="A760" s="2" t="s">
        <v>20</v>
      </c>
      <c r="B760" s="9" t="s">
        <v>1590</v>
      </c>
      <c r="C760" s="6" t="s">
        <v>24</v>
      </c>
      <c r="D760" s="10" t="s">
        <v>1591</v>
      </c>
      <c r="E760" s="11" t="s">
        <v>205</v>
      </c>
      <c r="F760" s="28">
        <v>1.8457514279850809</v>
      </c>
      <c r="G760" s="56"/>
      <c r="H760" s="44">
        <v>1932</v>
      </c>
      <c r="I760" s="31">
        <f t="shared" si="21"/>
        <v>0</v>
      </c>
    </row>
    <row r="761" spans="1:9" x14ac:dyDescent="0.2">
      <c r="A761" s="27" t="s">
        <v>22</v>
      </c>
      <c r="B761" s="9" t="s">
        <v>1592</v>
      </c>
      <c r="C761" s="6" t="s">
        <v>24</v>
      </c>
      <c r="D761" s="10" t="s">
        <v>1593</v>
      </c>
      <c r="E761" s="11" t="s">
        <v>94</v>
      </c>
      <c r="F761" s="28">
        <v>8</v>
      </c>
      <c r="G761" s="53"/>
      <c r="H761" s="30">
        <v>2424</v>
      </c>
      <c r="I761" s="31">
        <f t="shared" si="21"/>
        <v>0</v>
      </c>
    </row>
    <row r="762" spans="1:9" x14ac:dyDescent="0.2">
      <c r="A762" s="27" t="s">
        <v>22</v>
      </c>
      <c r="B762" s="9" t="s">
        <v>1595</v>
      </c>
      <c r="C762" s="6" t="s">
        <v>24</v>
      </c>
      <c r="D762" s="10" t="s">
        <v>1596</v>
      </c>
      <c r="E762" s="11" t="s">
        <v>94</v>
      </c>
      <c r="F762" s="28">
        <v>4</v>
      </c>
      <c r="G762" s="53"/>
      <c r="H762" s="30">
        <v>3888</v>
      </c>
      <c r="I762" s="31">
        <f t="shared" si="21"/>
        <v>0</v>
      </c>
    </row>
    <row r="763" spans="1:9" ht="25.5" x14ac:dyDescent="0.2">
      <c r="A763" s="27" t="s">
        <v>22</v>
      </c>
      <c r="B763" s="9" t="s">
        <v>1597</v>
      </c>
      <c r="C763" s="6" t="s">
        <v>24</v>
      </c>
      <c r="D763" s="10" t="s">
        <v>1598</v>
      </c>
      <c r="E763" s="11" t="s">
        <v>26</v>
      </c>
      <c r="F763" s="28">
        <v>1.8057601470454041</v>
      </c>
      <c r="G763" s="53"/>
      <c r="H763" s="30">
        <v>2652</v>
      </c>
      <c r="I763" s="31">
        <f t="shared" si="21"/>
        <v>0</v>
      </c>
    </row>
    <row r="764" spans="1:9" ht="25.5" x14ac:dyDescent="0.2">
      <c r="A764" s="27" t="s">
        <v>22</v>
      </c>
      <c r="B764" s="9" t="s">
        <v>1600</v>
      </c>
      <c r="C764" s="6" t="s">
        <v>24</v>
      </c>
      <c r="D764" s="10" t="s">
        <v>1601</v>
      </c>
      <c r="E764" s="11" t="s">
        <v>26</v>
      </c>
      <c r="F764" s="28">
        <v>7.4568357690597269</v>
      </c>
      <c r="G764" s="53"/>
      <c r="H764" s="30">
        <v>7104</v>
      </c>
      <c r="I764" s="31">
        <f t="shared" si="21"/>
        <v>0</v>
      </c>
    </row>
    <row r="765" spans="1:9" ht="12.75" customHeight="1" x14ac:dyDescent="0.2">
      <c r="B765" s="9" t="s">
        <v>1602</v>
      </c>
      <c r="C765" s="6" t="s">
        <v>24</v>
      </c>
      <c r="D765" s="10" t="s">
        <v>1603</v>
      </c>
      <c r="E765" s="11" t="s">
        <v>26</v>
      </c>
      <c r="F765" s="28">
        <v>11.063717431621164</v>
      </c>
      <c r="G765" s="53"/>
      <c r="H765" s="30">
        <v>8748</v>
      </c>
      <c r="I765" s="31">
        <f t="shared" si="21"/>
        <v>0</v>
      </c>
    </row>
    <row r="766" spans="1:9" ht="12.75" customHeight="1" x14ac:dyDescent="0.2">
      <c r="B766" s="9" t="s">
        <v>1604</v>
      </c>
      <c r="C766" s="6" t="s">
        <v>24</v>
      </c>
      <c r="D766" s="10" t="s">
        <v>1605</v>
      </c>
      <c r="E766" s="11" t="s">
        <v>26</v>
      </c>
      <c r="F766" s="28">
        <v>0.21533766659825943</v>
      </c>
      <c r="G766" s="53"/>
      <c r="H766" s="30">
        <v>2676</v>
      </c>
      <c r="I766" s="31">
        <f t="shared" si="21"/>
        <v>0</v>
      </c>
    </row>
    <row r="767" spans="1:9" ht="12.75" customHeight="1" x14ac:dyDescent="0.2">
      <c r="B767" s="9" t="s">
        <v>1607</v>
      </c>
      <c r="C767" s="6" t="s">
        <v>24</v>
      </c>
      <c r="D767" s="10" t="s">
        <v>1608</v>
      </c>
      <c r="E767" s="11" t="s">
        <v>26</v>
      </c>
      <c r="F767" s="28">
        <v>0.19688015231840861</v>
      </c>
      <c r="G767" s="53"/>
      <c r="H767" s="30">
        <v>10644</v>
      </c>
      <c r="I767" s="31">
        <f t="shared" si="21"/>
        <v>0</v>
      </c>
    </row>
    <row r="768" spans="1:9" ht="12.75" customHeight="1" x14ac:dyDescent="0.2">
      <c r="B768" s="35" t="s">
        <v>261</v>
      </c>
      <c r="C768" s="36"/>
      <c r="D768" s="37" t="s">
        <v>1609</v>
      </c>
      <c r="E768" s="36"/>
      <c r="F768" s="46">
        <v>0</v>
      </c>
      <c r="G768" s="57"/>
      <c r="H768" s="47"/>
      <c r="I768" s="26">
        <f>SUM(I769:I772)</f>
        <v>0</v>
      </c>
    </row>
    <row r="769" spans="2:9" ht="12.75" customHeight="1" x14ac:dyDescent="0.2">
      <c r="B769" s="9" t="s">
        <v>1610</v>
      </c>
      <c r="C769" s="6" t="s">
        <v>24</v>
      </c>
      <c r="D769" s="10" t="s">
        <v>1611</v>
      </c>
      <c r="E769" s="11" t="s">
        <v>94</v>
      </c>
      <c r="F769" s="28">
        <v>8</v>
      </c>
      <c r="G769" s="53"/>
      <c r="H769" s="30">
        <v>805.19999999999993</v>
      </c>
      <c r="I769" s="31">
        <f t="shared" ref="I769:I772" si="22">F769*G769</f>
        <v>0</v>
      </c>
    </row>
    <row r="770" spans="2:9" ht="12.75" customHeight="1" x14ac:dyDescent="0.2">
      <c r="B770" s="9" t="s">
        <v>1612</v>
      </c>
      <c r="C770" s="6" t="s">
        <v>24</v>
      </c>
      <c r="D770" s="10" t="s">
        <v>1613</v>
      </c>
      <c r="E770" s="11" t="s">
        <v>129</v>
      </c>
      <c r="F770" s="28">
        <v>4.3867358938445413</v>
      </c>
      <c r="G770" s="53"/>
      <c r="H770" s="30">
        <v>168</v>
      </c>
      <c r="I770" s="31">
        <f t="shared" si="22"/>
        <v>0</v>
      </c>
    </row>
    <row r="771" spans="2:9" ht="12.75" customHeight="1" x14ac:dyDescent="0.2">
      <c r="B771" s="9" t="s">
        <v>1614</v>
      </c>
      <c r="C771" s="6" t="s">
        <v>24</v>
      </c>
      <c r="D771" s="10" t="s">
        <v>1615</v>
      </c>
      <c r="E771" s="11" t="s">
        <v>26</v>
      </c>
      <c r="F771" s="28">
        <v>1.0459258091915458</v>
      </c>
      <c r="G771" s="53"/>
      <c r="H771" s="30">
        <v>54</v>
      </c>
      <c r="I771" s="31">
        <f t="shared" si="22"/>
        <v>0</v>
      </c>
    </row>
    <row r="772" spans="2:9" ht="12.75" customHeight="1" x14ac:dyDescent="0.2">
      <c r="B772" s="9" t="s">
        <v>1616</v>
      </c>
      <c r="C772" s="6" t="s">
        <v>24</v>
      </c>
      <c r="D772" s="10" t="s">
        <v>1617</v>
      </c>
      <c r="E772" s="11" t="s">
        <v>129</v>
      </c>
      <c r="F772" s="28">
        <v>11.505183901107003</v>
      </c>
      <c r="G772" s="53"/>
      <c r="H772" s="30">
        <v>2.4</v>
      </c>
      <c r="I772" s="31">
        <f t="shared" si="22"/>
        <v>0</v>
      </c>
    </row>
    <row r="773" spans="2:9" ht="12.75" customHeight="1" x14ac:dyDescent="0.2">
      <c r="F773" s="48"/>
    </row>
  </sheetData>
  <sheetProtection algorithmName="SHA-512" hashValue="wtuhnE9097cSRbHcyRwYv7G7QXqzmnC0c0ezABvQ9ABk2yWz6ZEp0g8WznAbmo9+nM7E/YmBaBmXty9MfmKgew==" saltValue="gkfEmeyBeXzLJvvwK84xhQ==" spinCount="100000" sheet="1" objects="1" scenarios="1"/>
  <mergeCells count="10">
    <mergeCell ref="E4:E5"/>
    <mergeCell ref="F4:F5"/>
    <mergeCell ref="G4:G5"/>
    <mergeCell ref="H4:H5"/>
    <mergeCell ref="I4:I5"/>
    <mergeCell ref="D4:D5"/>
    <mergeCell ref="B2:C2"/>
    <mergeCell ref="B3:C3"/>
    <mergeCell ref="B4:B5"/>
    <mergeCell ref="C4:C5"/>
  </mergeCells>
  <conditionalFormatting sqref="G7:G772">
    <cfRule type="cellIs" dxfId="0" priority="1" operator="greaterThan">
      <formula>$H7</formula>
    </cfRule>
  </conditionalFormatting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1430"/>
  <sheetViews>
    <sheetView topLeftCell="B1" zoomScaleNormal="100" workbookViewId="0">
      <pane ySplit="5" topLeftCell="A6" activePane="bottomLeft" state="frozen"/>
      <selection pane="bottomLeft" activeCell="D8" sqref="D8"/>
    </sheetView>
  </sheetViews>
  <sheetFormatPr defaultColWidth="9.140625" defaultRowHeight="12.75" customHeight="1" x14ac:dyDescent="0.2"/>
  <cols>
    <col min="1" max="1" width="9.140625" hidden="1" customWidth="1"/>
    <col min="2" max="2" width="9.7109375" customWidth="1"/>
    <col min="3" max="3" width="5.85546875" customWidth="1"/>
    <col min="4" max="4" width="70.7109375" customWidth="1"/>
    <col min="5" max="5" width="11.7109375" customWidth="1"/>
    <col min="6" max="6" width="16.7109375" customWidth="1"/>
    <col min="7" max="7" width="11.7109375" bestFit="1" customWidth="1"/>
    <col min="11" max="14" width="9.140625" hidden="1" customWidth="1"/>
  </cols>
  <sheetData>
    <row r="1" spans="1:14" ht="12.75" customHeight="1" x14ac:dyDescent="0.2">
      <c r="A1" t="s">
        <v>0</v>
      </c>
      <c r="B1" s="1"/>
      <c r="C1" s="1"/>
      <c r="D1" s="1"/>
      <c r="E1" s="1"/>
      <c r="F1" s="1"/>
      <c r="L1" t="s">
        <v>6</v>
      </c>
    </row>
    <row r="2" spans="1:14" ht="13.15" customHeight="1" x14ac:dyDescent="0.25">
      <c r="A2" t="s">
        <v>1</v>
      </c>
      <c r="B2" s="66"/>
      <c r="C2" s="67"/>
      <c r="D2" s="3"/>
      <c r="E2" s="1"/>
      <c r="F2" s="3"/>
      <c r="K2" t="s">
        <v>3</v>
      </c>
      <c r="L2" t="s">
        <v>7</v>
      </c>
    </row>
    <row r="3" spans="1:14" ht="12.6" customHeight="1" x14ac:dyDescent="0.25">
      <c r="A3" t="s">
        <v>2</v>
      </c>
      <c r="B3" s="68"/>
      <c r="C3" s="69"/>
      <c r="D3" s="4" t="s">
        <v>1618</v>
      </c>
      <c r="E3" s="2"/>
      <c r="F3" s="2"/>
      <c r="K3" t="s">
        <v>4</v>
      </c>
      <c r="L3" t="s">
        <v>7</v>
      </c>
    </row>
    <row r="4" spans="1:14" ht="12.75" customHeight="1" x14ac:dyDescent="0.2">
      <c r="A4" s="65" t="s">
        <v>8</v>
      </c>
      <c r="B4" s="65" t="s">
        <v>11</v>
      </c>
      <c r="C4" s="65" t="s">
        <v>12</v>
      </c>
      <c r="D4" s="65" t="s">
        <v>13</v>
      </c>
      <c r="E4" s="65" t="s">
        <v>15</v>
      </c>
      <c r="F4" s="65" t="s">
        <v>1651</v>
      </c>
      <c r="K4" t="s">
        <v>5</v>
      </c>
      <c r="L4" t="s">
        <v>7</v>
      </c>
    </row>
    <row r="5" spans="1:14" ht="12.75" customHeight="1" x14ac:dyDescent="0.2">
      <c r="A5" s="65"/>
      <c r="B5" s="65"/>
      <c r="C5" s="65"/>
      <c r="D5" s="65"/>
      <c r="E5" s="65"/>
      <c r="F5" s="65" t="s">
        <v>18</v>
      </c>
    </row>
    <row r="6" spans="1:14" ht="12.75" customHeight="1" x14ac:dyDescent="0.2">
      <c r="A6" s="5" t="s">
        <v>20</v>
      </c>
      <c r="B6" s="7" t="s">
        <v>9</v>
      </c>
      <c r="C6" s="5"/>
      <c r="D6" s="8" t="s">
        <v>21</v>
      </c>
      <c r="E6" s="5"/>
      <c r="F6" s="5"/>
      <c r="G6" s="18"/>
      <c r="K6" t="e">
        <f>0+N6</f>
        <v>#REF!</v>
      </c>
      <c r="M6" t="e">
        <f>0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N6" t="e">
        <f>0+K7+K9+K11+K13+K15+K17+K19+K21+K23+K25+K27+K29+K31+K33+K35+K37+K39+K41+K44+K46+K48+K50+K52+K55+K57+K59+K62+K64+K66+K68+K70+K72+K75+K78+K81+K84+K86+K88+K90+K92+K95+K97+K99+K101+K103+K105+K107+K110</f>
        <v>#REF!</v>
      </c>
    </row>
    <row r="7" spans="1:14" x14ac:dyDescent="0.2">
      <c r="A7" s="6" t="s">
        <v>22</v>
      </c>
      <c r="B7" s="9" t="s">
        <v>23</v>
      </c>
      <c r="C7" s="6" t="s">
        <v>24</v>
      </c>
      <c r="D7" s="10" t="s">
        <v>25</v>
      </c>
      <c r="E7" s="11" t="s">
        <v>26</v>
      </c>
      <c r="F7" s="12">
        <v>1080</v>
      </c>
      <c r="K7" t="e">
        <f>(#REF!*21)/100</f>
        <v>#REF!</v>
      </c>
      <c r="L7" t="s">
        <v>7</v>
      </c>
    </row>
    <row r="8" spans="1:14" ht="25.5" x14ac:dyDescent="0.2">
      <c r="A8" t="s">
        <v>29</v>
      </c>
      <c r="D8" s="14" t="s">
        <v>30</v>
      </c>
    </row>
    <row r="9" spans="1:14" x14ac:dyDescent="0.2">
      <c r="A9" s="6" t="s">
        <v>22</v>
      </c>
      <c r="B9" s="9" t="s">
        <v>23</v>
      </c>
      <c r="C9" s="50">
        <v>1</v>
      </c>
      <c r="D9" s="10" t="s">
        <v>31</v>
      </c>
      <c r="E9" s="11" t="s">
        <v>26</v>
      </c>
      <c r="F9" s="12">
        <v>960</v>
      </c>
      <c r="K9" t="e">
        <f>(#REF!*21)/100</f>
        <v>#REF!</v>
      </c>
      <c r="L9" t="s">
        <v>7</v>
      </c>
    </row>
    <row r="10" spans="1:14" ht="25.5" x14ac:dyDescent="0.2">
      <c r="A10" t="s">
        <v>29</v>
      </c>
      <c r="C10" s="51"/>
      <c r="D10" s="14" t="s">
        <v>30</v>
      </c>
    </row>
    <row r="11" spans="1:14" x14ac:dyDescent="0.2">
      <c r="A11" s="6" t="s">
        <v>22</v>
      </c>
      <c r="B11" s="9" t="s">
        <v>23</v>
      </c>
      <c r="C11" s="50">
        <v>2</v>
      </c>
      <c r="D11" s="10" t="s">
        <v>32</v>
      </c>
      <c r="E11" s="11" t="s">
        <v>26</v>
      </c>
      <c r="F11" s="12">
        <v>600</v>
      </c>
      <c r="K11" t="e">
        <f>(#REF!*21)/100</f>
        <v>#REF!</v>
      </c>
      <c r="L11" t="s">
        <v>7</v>
      </c>
    </row>
    <row r="12" spans="1:14" ht="25.5" x14ac:dyDescent="0.2">
      <c r="A12" t="s">
        <v>29</v>
      </c>
      <c r="C12" s="51"/>
      <c r="D12" s="14" t="s">
        <v>30</v>
      </c>
    </row>
    <row r="13" spans="1:14" x14ac:dyDescent="0.2">
      <c r="A13" s="6" t="s">
        <v>22</v>
      </c>
      <c r="B13" s="9" t="s">
        <v>23</v>
      </c>
      <c r="C13" s="50">
        <v>3</v>
      </c>
      <c r="D13" s="10" t="s">
        <v>33</v>
      </c>
      <c r="E13" s="11" t="s">
        <v>26</v>
      </c>
      <c r="F13" s="12">
        <v>384</v>
      </c>
      <c r="K13" t="e">
        <f>(#REF!*21)/100</f>
        <v>#REF!</v>
      </c>
      <c r="L13" t="s">
        <v>7</v>
      </c>
    </row>
    <row r="14" spans="1:14" ht="25.5" x14ac:dyDescent="0.2">
      <c r="A14" t="s">
        <v>29</v>
      </c>
      <c r="C14" s="51"/>
      <c r="D14" s="14" t="s">
        <v>30</v>
      </c>
    </row>
    <row r="15" spans="1:14" x14ac:dyDescent="0.2">
      <c r="A15" s="6" t="s">
        <v>22</v>
      </c>
      <c r="B15" s="9" t="s">
        <v>23</v>
      </c>
      <c r="C15" s="50">
        <v>4</v>
      </c>
      <c r="D15" s="10" t="s">
        <v>34</v>
      </c>
      <c r="E15" s="11" t="s">
        <v>26</v>
      </c>
      <c r="F15" s="12">
        <v>384</v>
      </c>
      <c r="K15" t="e">
        <f>(#REF!*21)/100</f>
        <v>#REF!</v>
      </c>
      <c r="L15" t="s">
        <v>7</v>
      </c>
    </row>
    <row r="16" spans="1:14" ht="25.5" x14ac:dyDescent="0.2">
      <c r="A16" t="s">
        <v>29</v>
      </c>
      <c r="C16" s="51"/>
      <c r="D16" s="14" t="s">
        <v>30</v>
      </c>
    </row>
    <row r="17" spans="1:12" x14ac:dyDescent="0.2">
      <c r="A17" s="6" t="s">
        <v>22</v>
      </c>
      <c r="B17" s="9" t="s">
        <v>23</v>
      </c>
      <c r="C17" s="50">
        <v>5</v>
      </c>
      <c r="D17" s="10" t="s">
        <v>35</v>
      </c>
      <c r="E17" s="11" t="s">
        <v>26</v>
      </c>
      <c r="F17" s="12">
        <v>1080</v>
      </c>
      <c r="K17" t="e">
        <f>(#REF!*21)/100</f>
        <v>#REF!</v>
      </c>
      <c r="L17" t="s">
        <v>7</v>
      </c>
    </row>
    <row r="18" spans="1:12" ht="25.5" x14ac:dyDescent="0.2">
      <c r="A18" t="s">
        <v>29</v>
      </c>
      <c r="C18" s="51"/>
      <c r="D18" s="14" t="s">
        <v>30</v>
      </c>
    </row>
    <row r="19" spans="1:12" x14ac:dyDescent="0.2">
      <c r="A19" s="6" t="s">
        <v>22</v>
      </c>
      <c r="B19" s="9" t="s">
        <v>23</v>
      </c>
      <c r="C19" s="50">
        <v>6</v>
      </c>
      <c r="D19" s="10" t="s">
        <v>37</v>
      </c>
      <c r="E19" s="11" t="s">
        <v>26</v>
      </c>
      <c r="F19" s="12">
        <v>1140</v>
      </c>
      <c r="K19" t="e">
        <f>(#REF!*21)/100</f>
        <v>#REF!</v>
      </c>
      <c r="L19" t="s">
        <v>7</v>
      </c>
    </row>
    <row r="20" spans="1:12" ht="25.5" x14ac:dyDescent="0.2">
      <c r="A20" t="s">
        <v>29</v>
      </c>
      <c r="D20" s="14" t="s">
        <v>30</v>
      </c>
    </row>
    <row r="21" spans="1:12" x14ac:dyDescent="0.2">
      <c r="A21" s="6" t="s">
        <v>22</v>
      </c>
      <c r="B21" s="9" t="s">
        <v>39</v>
      </c>
      <c r="C21" s="6" t="s">
        <v>24</v>
      </c>
      <c r="D21" s="10" t="s">
        <v>40</v>
      </c>
      <c r="E21" s="11" t="s">
        <v>41</v>
      </c>
      <c r="F21" s="12">
        <v>1380</v>
      </c>
      <c r="K21" t="e">
        <f>(#REF!*21)/100</f>
        <v>#REF!</v>
      </c>
      <c r="L21" t="s">
        <v>7</v>
      </c>
    </row>
    <row r="22" spans="1:12" ht="25.5" x14ac:dyDescent="0.2">
      <c r="A22" t="s">
        <v>29</v>
      </c>
      <c r="D22" s="14" t="s">
        <v>30</v>
      </c>
    </row>
    <row r="23" spans="1:12" x14ac:dyDescent="0.2">
      <c r="A23" s="6" t="s">
        <v>22</v>
      </c>
      <c r="B23" s="9" t="s">
        <v>39</v>
      </c>
      <c r="C23" s="50" t="s">
        <v>10</v>
      </c>
      <c r="D23" s="10" t="s">
        <v>25</v>
      </c>
      <c r="E23" s="11" t="s">
        <v>41</v>
      </c>
      <c r="F23" s="12">
        <v>588</v>
      </c>
      <c r="K23" t="e">
        <f>(#REF!*21)/100</f>
        <v>#REF!</v>
      </c>
      <c r="L23" t="s">
        <v>7</v>
      </c>
    </row>
    <row r="24" spans="1:12" ht="25.5" x14ac:dyDescent="0.2">
      <c r="A24" t="s">
        <v>29</v>
      </c>
      <c r="D24" s="14" t="s">
        <v>30</v>
      </c>
    </row>
    <row r="25" spans="1:12" x14ac:dyDescent="0.2">
      <c r="A25" s="6" t="s">
        <v>22</v>
      </c>
      <c r="B25" s="9" t="s">
        <v>39</v>
      </c>
      <c r="C25" s="50">
        <v>2</v>
      </c>
      <c r="D25" s="10" t="s">
        <v>31</v>
      </c>
      <c r="E25" s="11" t="s">
        <v>41</v>
      </c>
      <c r="F25" s="12">
        <v>660</v>
      </c>
      <c r="K25" t="e">
        <f>(#REF!*21)/100</f>
        <v>#REF!</v>
      </c>
      <c r="L25" t="s">
        <v>7</v>
      </c>
    </row>
    <row r="26" spans="1:12" ht="25.5" x14ac:dyDescent="0.2">
      <c r="A26" t="s">
        <v>29</v>
      </c>
      <c r="C26" s="51"/>
      <c r="D26" s="14" t="s">
        <v>30</v>
      </c>
    </row>
    <row r="27" spans="1:12" x14ac:dyDescent="0.2">
      <c r="A27" s="6" t="s">
        <v>22</v>
      </c>
      <c r="B27" s="9" t="s">
        <v>39</v>
      </c>
      <c r="C27" s="50">
        <v>3</v>
      </c>
      <c r="D27" s="10" t="s">
        <v>32</v>
      </c>
      <c r="E27" s="11" t="s">
        <v>41</v>
      </c>
      <c r="F27" s="12">
        <v>300</v>
      </c>
      <c r="K27" t="e">
        <f>(#REF!*21)/100</f>
        <v>#REF!</v>
      </c>
      <c r="L27" t="s">
        <v>7</v>
      </c>
    </row>
    <row r="28" spans="1:12" ht="25.5" x14ac:dyDescent="0.2">
      <c r="A28" t="s">
        <v>29</v>
      </c>
      <c r="C28" s="51"/>
      <c r="D28" s="14" t="s">
        <v>30</v>
      </c>
    </row>
    <row r="29" spans="1:12" x14ac:dyDescent="0.2">
      <c r="A29" s="6" t="s">
        <v>22</v>
      </c>
      <c r="B29" s="9" t="s">
        <v>39</v>
      </c>
      <c r="C29" s="50">
        <v>4</v>
      </c>
      <c r="D29" s="10" t="s">
        <v>33</v>
      </c>
      <c r="E29" s="11" t="s">
        <v>41</v>
      </c>
      <c r="F29" s="12">
        <v>216</v>
      </c>
      <c r="K29" t="e">
        <f>(#REF!*21)/100</f>
        <v>#REF!</v>
      </c>
      <c r="L29" t="s">
        <v>7</v>
      </c>
    </row>
    <row r="30" spans="1:12" ht="25.5" x14ac:dyDescent="0.2">
      <c r="A30" t="s">
        <v>29</v>
      </c>
      <c r="C30" s="51"/>
      <c r="D30" s="14" t="s">
        <v>30</v>
      </c>
    </row>
    <row r="31" spans="1:12" x14ac:dyDescent="0.2">
      <c r="A31" s="6" t="s">
        <v>22</v>
      </c>
      <c r="B31" s="9" t="s">
        <v>39</v>
      </c>
      <c r="C31" s="50">
        <v>5</v>
      </c>
      <c r="D31" s="10" t="s">
        <v>34</v>
      </c>
      <c r="E31" s="11" t="s">
        <v>41</v>
      </c>
      <c r="F31" s="12">
        <v>216</v>
      </c>
      <c r="K31" t="e">
        <f>(#REF!*21)/100</f>
        <v>#REF!</v>
      </c>
      <c r="L31" t="s">
        <v>7</v>
      </c>
    </row>
    <row r="32" spans="1:12" ht="25.5" x14ac:dyDescent="0.2">
      <c r="A32" t="s">
        <v>29</v>
      </c>
      <c r="C32" s="51"/>
      <c r="D32" s="14" t="s">
        <v>30</v>
      </c>
    </row>
    <row r="33" spans="1:12" x14ac:dyDescent="0.2">
      <c r="A33" s="6" t="s">
        <v>22</v>
      </c>
      <c r="B33" s="9" t="s">
        <v>39</v>
      </c>
      <c r="C33" s="50">
        <v>6</v>
      </c>
      <c r="D33" s="10" t="s">
        <v>35</v>
      </c>
      <c r="E33" s="11" t="s">
        <v>41</v>
      </c>
      <c r="F33" s="12">
        <v>600</v>
      </c>
      <c r="K33" t="e">
        <f>(#REF!*21)/100</f>
        <v>#REF!</v>
      </c>
      <c r="L33" t="s">
        <v>7</v>
      </c>
    </row>
    <row r="34" spans="1:12" ht="25.5" x14ac:dyDescent="0.2">
      <c r="A34" t="s">
        <v>29</v>
      </c>
      <c r="C34" s="51"/>
      <c r="D34" s="14" t="s">
        <v>30</v>
      </c>
    </row>
    <row r="35" spans="1:12" x14ac:dyDescent="0.2">
      <c r="A35" s="6" t="s">
        <v>22</v>
      </c>
      <c r="B35" s="9" t="s">
        <v>39</v>
      </c>
      <c r="C35" s="50">
        <v>7</v>
      </c>
      <c r="D35" s="10" t="s">
        <v>37</v>
      </c>
      <c r="E35" s="11" t="s">
        <v>41</v>
      </c>
      <c r="F35" s="12">
        <v>660</v>
      </c>
      <c r="K35" t="e">
        <f>(#REF!*21)/100</f>
        <v>#REF!</v>
      </c>
      <c r="L35" t="s">
        <v>7</v>
      </c>
    </row>
    <row r="36" spans="1:12" ht="25.5" x14ac:dyDescent="0.2">
      <c r="A36" t="s">
        <v>29</v>
      </c>
      <c r="D36" s="14" t="s">
        <v>30</v>
      </c>
    </row>
    <row r="37" spans="1:12" x14ac:dyDescent="0.2">
      <c r="A37" s="6" t="s">
        <v>22</v>
      </c>
      <c r="B37" s="9" t="s">
        <v>42</v>
      </c>
      <c r="C37" s="6"/>
      <c r="D37" s="10" t="s">
        <v>43</v>
      </c>
      <c r="E37" s="11" t="s">
        <v>41</v>
      </c>
      <c r="F37" s="12">
        <v>228</v>
      </c>
      <c r="K37" t="e">
        <f>(#REF!*21)/100</f>
        <v>#REF!</v>
      </c>
      <c r="L37" t="s">
        <v>7</v>
      </c>
    </row>
    <row r="38" spans="1:12" ht="25.5" x14ac:dyDescent="0.2">
      <c r="A38" t="s">
        <v>29</v>
      </c>
      <c r="D38" s="14" t="s">
        <v>30</v>
      </c>
    </row>
    <row r="39" spans="1:12" x14ac:dyDescent="0.2">
      <c r="A39" s="6" t="s">
        <v>22</v>
      </c>
      <c r="B39" s="9" t="s">
        <v>44</v>
      </c>
      <c r="C39" s="6" t="s">
        <v>24</v>
      </c>
      <c r="D39" s="10" t="s">
        <v>45</v>
      </c>
      <c r="E39" s="11" t="s">
        <v>41</v>
      </c>
      <c r="F39" s="12">
        <v>228</v>
      </c>
      <c r="K39" t="e">
        <f>(#REF!*21)/100</f>
        <v>#REF!</v>
      </c>
      <c r="L39" t="s">
        <v>7</v>
      </c>
    </row>
    <row r="40" spans="1:12" ht="25.5" x14ac:dyDescent="0.2">
      <c r="A40" t="s">
        <v>29</v>
      </c>
      <c r="D40" s="14" t="s">
        <v>30</v>
      </c>
    </row>
    <row r="41" spans="1:12" ht="25.5" x14ac:dyDescent="0.2">
      <c r="A41" s="6" t="s">
        <v>22</v>
      </c>
      <c r="B41" s="9" t="s">
        <v>46</v>
      </c>
      <c r="C41" s="6" t="s">
        <v>24</v>
      </c>
      <c r="D41" s="10" t="s">
        <v>47</v>
      </c>
      <c r="E41" s="11" t="s">
        <v>41</v>
      </c>
      <c r="F41" s="12">
        <v>9000</v>
      </c>
      <c r="K41" t="e">
        <f>(#REF!*21)/100</f>
        <v>#REF!</v>
      </c>
      <c r="L41" t="s">
        <v>7</v>
      </c>
    </row>
    <row r="42" spans="1:12" x14ac:dyDescent="0.2">
      <c r="A42" s="13" t="s">
        <v>27</v>
      </c>
      <c r="D42" s="14" t="s">
        <v>48</v>
      </c>
    </row>
    <row r="43" spans="1:12" ht="25.5" x14ac:dyDescent="0.2">
      <c r="A43" t="s">
        <v>29</v>
      </c>
      <c r="D43" s="14" t="s">
        <v>30</v>
      </c>
    </row>
    <row r="44" spans="1:12" x14ac:dyDescent="0.2">
      <c r="A44" s="6" t="s">
        <v>22</v>
      </c>
      <c r="B44" s="9" t="s">
        <v>46</v>
      </c>
      <c r="C44" s="6" t="s">
        <v>10</v>
      </c>
      <c r="D44" s="10" t="s">
        <v>49</v>
      </c>
      <c r="E44" s="11" t="s">
        <v>41</v>
      </c>
      <c r="F44" s="12">
        <v>11100</v>
      </c>
      <c r="K44" t="e">
        <f>(#REF!*21)/100</f>
        <v>#REF!</v>
      </c>
      <c r="L44" t="s">
        <v>7</v>
      </c>
    </row>
    <row r="45" spans="1:12" ht="25.5" x14ac:dyDescent="0.2">
      <c r="A45" t="s">
        <v>29</v>
      </c>
      <c r="D45" s="14" t="s">
        <v>30</v>
      </c>
    </row>
    <row r="46" spans="1:12" x14ac:dyDescent="0.2">
      <c r="A46" s="6" t="s">
        <v>22</v>
      </c>
      <c r="B46" s="9" t="s">
        <v>50</v>
      </c>
      <c r="C46" s="6" t="s">
        <v>24</v>
      </c>
      <c r="D46" s="10" t="s">
        <v>51</v>
      </c>
      <c r="E46" s="11" t="s">
        <v>52</v>
      </c>
      <c r="F46" s="12">
        <v>36000</v>
      </c>
      <c r="K46" t="e">
        <f>(#REF!*21)/100</f>
        <v>#REF!</v>
      </c>
      <c r="L46" t="s">
        <v>7</v>
      </c>
    </row>
    <row r="47" spans="1:12" x14ac:dyDescent="0.2">
      <c r="A47" t="s">
        <v>29</v>
      </c>
      <c r="D47" s="14" t="s">
        <v>53</v>
      </c>
    </row>
    <row r="48" spans="1:12" x14ac:dyDescent="0.2">
      <c r="A48" s="6" t="s">
        <v>22</v>
      </c>
      <c r="B48" s="9" t="s">
        <v>54</v>
      </c>
      <c r="C48" s="6" t="s">
        <v>24</v>
      </c>
      <c r="D48" s="10" t="s">
        <v>55</v>
      </c>
      <c r="E48" s="11" t="s">
        <v>52</v>
      </c>
      <c r="F48" s="12">
        <v>48000</v>
      </c>
      <c r="K48" t="e">
        <f>(#REF!*21)/100</f>
        <v>#REF!</v>
      </c>
      <c r="L48" t="s">
        <v>7</v>
      </c>
    </row>
    <row r="49" spans="1:12" x14ac:dyDescent="0.2">
      <c r="A49" t="s">
        <v>29</v>
      </c>
      <c r="D49" s="14" t="s">
        <v>53</v>
      </c>
    </row>
    <row r="50" spans="1:12" x14ac:dyDescent="0.2">
      <c r="A50" s="6" t="s">
        <v>22</v>
      </c>
      <c r="B50" s="9" t="s">
        <v>56</v>
      </c>
      <c r="C50" s="6" t="s">
        <v>24</v>
      </c>
      <c r="D50" s="10" t="s">
        <v>57</v>
      </c>
      <c r="E50" s="11" t="s">
        <v>52</v>
      </c>
      <c r="F50" s="12">
        <v>48000</v>
      </c>
      <c r="K50" t="e">
        <f>(#REF!*21)/100</f>
        <v>#REF!</v>
      </c>
      <c r="L50" t="s">
        <v>7</v>
      </c>
    </row>
    <row r="51" spans="1:12" x14ac:dyDescent="0.2">
      <c r="A51" t="s">
        <v>29</v>
      </c>
      <c r="D51" s="14" t="s">
        <v>53</v>
      </c>
    </row>
    <row r="52" spans="1:12" x14ac:dyDescent="0.2">
      <c r="A52" s="6" t="s">
        <v>22</v>
      </c>
      <c r="B52" s="9" t="s">
        <v>58</v>
      </c>
      <c r="C52" s="6" t="s">
        <v>24</v>
      </c>
      <c r="D52" s="10" t="s">
        <v>59</v>
      </c>
      <c r="E52" s="11" t="s">
        <v>52</v>
      </c>
      <c r="F52" s="12">
        <v>14400</v>
      </c>
      <c r="K52" t="e">
        <f>(#REF!*21)/100</f>
        <v>#REF!</v>
      </c>
      <c r="L52" t="s">
        <v>7</v>
      </c>
    </row>
    <row r="53" spans="1:12" ht="25.5" x14ac:dyDescent="0.2">
      <c r="A53" s="13" t="s">
        <v>27</v>
      </c>
      <c r="D53" s="14" t="s">
        <v>60</v>
      </c>
    </row>
    <row r="54" spans="1:12" x14ac:dyDescent="0.2">
      <c r="A54" t="s">
        <v>29</v>
      </c>
      <c r="D54" s="14" t="s">
        <v>61</v>
      </c>
    </row>
    <row r="55" spans="1:12" x14ac:dyDescent="0.2">
      <c r="A55" s="6" t="s">
        <v>22</v>
      </c>
      <c r="B55" s="9" t="s">
        <v>62</v>
      </c>
      <c r="C55" s="6" t="s">
        <v>24</v>
      </c>
      <c r="D55" s="10" t="s">
        <v>63</v>
      </c>
      <c r="E55" s="11" t="s">
        <v>52</v>
      </c>
      <c r="F55" s="12">
        <v>240000</v>
      </c>
      <c r="K55" t="e">
        <f>(#REF!*21)/100</f>
        <v>#REF!</v>
      </c>
      <c r="L55" t="s">
        <v>7</v>
      </c>
    </row>
    <row r="56" spans="1:12" x14ac:dyDescent="0.2">
      <c r="A56" t="s">
        <v>29</v>
      </c>
      <c r="D56" s="14" t="s">
        <v>61</v>
      </c>
    </row>
    <row r="57" spans="1:12" x14ac:dyDescent="0.2">
      <c r="A57" s="6" t="s">
        <v>22</v>
      </c>
      <c r="B57" s="9" t="s">
        <v>64</v>
      </c>
      <c r="C57" s="6" t="s">
        <v>24</v>
      </c>
      <c r="D57" s="10" t="s">
        <v>65</v>
      </c>
      <c r="E57" s="11" t="s">
        <v>52</v>
      </c>
      <c r="F57" s="12">
        <v>120000</v>
      </c>
      <c r="K57" t="e">
        <f>(#REF!*21)/100</f>
        <v>#REF!</v>
      </c>
      <c r="L57" t="s">
        <v>7</v>
      </c>
    </row>
    <row r="58" spans="1:12" x14ac:dyDescent="0.2">
      <c r="A58" t="s">
        <v>29</v>
      </c>
      <c r="D58" s="14" t="s">
        <v>61</v>
      </c>
    </row>
    <row r="59" spans="1:12" x14ac:dyDescent="0.2">
      <c r="A59" s="6" t="s">
        <v>22</v>
      </c>
      <c r="B59" s="9" t="s">
        <v>66</v>
      </c>
      <c r="C59" s="6" t="s">
        <v>24</v>
      </c>
      <c r="D59" s="10" t="s">
        <v>67</v>
      </c>
      <c r="E59" s="11" t="s">
        <v>52</v>
      </c>
      <c r="F59" s="12">
        <v>156000</v>
      </c>
      <c r="K59" t="e">
        <f>(#REF!*21)/100</f>
        <v>#REF!</v>
      </c>
      <c r="L59" t="s">
        <v>7</v>
      </c>
    </row>
    <row r="60" spans="1:12" ht="38.25" x14ac:dyDescent="0.2">
      <c r="A60" s="13" t="s">
        <v>27</v>
      </c>
      <c r="D60" s="14" t="s">
        <v>68</v>
      </c>
    </row>
    <row r="61" spans="1:12" x14ac:dyDescent="0.2">
      <c r="A61" t="s">
        <v>29</v>
      </c>
      <c r="D61" s="14" t="s">
        <v>61</v>
      </c>
    </row>
    <row r="62" spans="1:12" x14ac:dyDescent="0.2">
      <c r="A62" s="6" t="s">
        <v>22</v>
      </c>
      <c r="B62" s="9" t="s">
        <v>69</v>
      </c>
      <c r="C62" s="6" t="s">
        <v>24</v>
      </c>
      <c r="D62" s="10" t="s">
        <v>70</v>
      </c>
      <c r="E62" s="11" t="s">
        <v>52</v>
      </c>
      <c r="F62" s="12">
        <v>33600</v>
      </c>
      <c r="K62" t="e">
        <f>(#REF!*21)/100</f>
        <v>#REF!</v>
      </c>
      <c r="L62" t="s">
        <v>7</v>
      </c>
    </row>
    <row r="63" spans="1:12" x14ac:dyDescent="0.2">
      <c r="A63" t="s">
        <v>29</v>
      </c>
      <c r="D63" s="14" t="s">
        <v>61</v>
      </c>
    </row>
    <row r="64" spans="1:12" x14ac:dyDescent="0.2">
      <c r="A64" s="6" t="s">
        <v>22</v>
      </c>
      <c r="B64" s="9" t="s">
        <v>71</v>
      </c>
      <c r="C64" s="6" t="s">
        <v>24</v>
      </c>
      <c r="D64" s="10" t="s">
        <v>72</v>
      </c>
      <c r="E64" s="11" t="s">
        <v>52</v>
      </c>
      <c r="F64" s="12">
        <v>30000</v>
      </c>
      <c r="K64" t="e">
        <f>(#REF!*21)/100</f>
        <v>#REF!</v>
      </c>
      <c r="L64" t="s">
        <v>7</v>
      </c>
    </row>
    <row r="65" spans="1:12" ht="25.5" x14ac:dyDescent="0.2">
      <c r="A65" t="s">
        <v>29</v>
      </c>
      <c r="D65" s="14" t="s">
        <v>73</v>
      </c>
    </row>
    <row r="66" spans="1:12" x14ac:dyDescent="0.2">
      <c r="A66" s="6" t="s">
        <v>22</v>
      </c>
      <c r="B66" s="9" t="s">
        <v>74</v>
      </c>
      <c r="C66" s="6" t="s">
        <v>24</v>
      </c>
      <c r="D66" s="10" t="s">
        <v>75</v>
      </c>
      <c r="E66" s="11" t="s">
        <v>52</v>
      </c>
      <c r="F66" s="12">
        <v>30000</v>
      </c>
      <c r="K66" t="e">
        <f>(#REF!*21)/100</f>
        <v>#REF!</v>
      </c>
      <c r="L66" t="s">
        <v>7</v>
      </c>
    </row>
    <row r="67" spans="1:12" x14ac:dyDescent="0.2">
      <c r="A67" t="s">
        <v>29</v>
      </c>
      <c r="D67" s="14" t="s">
        <v>76</v>
      </c>
    </row>
    <row r="68" spans="1:12" x14ac:dyDescent="0.2">
      <c r="A68" s="6" t="s">
        <v>22</v>
      </c>
      <c r="B68" s="9" t="s">
        <v>77</v>
      </c>
      <c r="C68" s="6" t="s">
        <v>24</v>
      </c>
      <c r="D68" s="10" t="s">
        <v>78</v>
      </c>
      <c r="E68" s="11" t="s">
        <v>52</v>
      </c>
      <c r="F68" s="12">
        <v>60000</v>
      </c>
      <c r="K68" t="e">
        <f>(#REF!*21)/100</f>
        <v>#REF!</v>
      </c>
      <c r="L68" t="s">
        <v>7</v>
      </c>
    </row>
    <row r="69" spans="1:12" x14ac:dyDescent="0.2">
      <c r="A69" t="s">
        <v>29</v>
      </c>
      <c r="D69" s="14" t="s">
        <v>76</v>
      </c>
    </row>
    <row r="70" spans="1:12" x14ac:dyDescent="0.2">
      <c r="A70" s="6" t="s">
        <v>22</v>
      </c>
      <c r="B70" s="9" t="s">
        <v>79</v>
      </c>
      <c r="C70" s="6" t="s">
        <v>24</v>
      </c>
      <c r="D70" s="10" t="s">
        <v>80</v>
      </c>
      <c r="E70" s="11" t="s">
        <v>52</v>
      </c>
      <c r="F70" s="12">
        <v>18000</v>
      </c>
      <c r="K70" t="e">
        <f>(#REF!*21)/100</f>
        <v>#REF!</v>
      </c>
      <c r="L70" t="s">
        <v>7</v>
      </c>
    </row>
    <row r="71" spans="1:12" x14ac:dyDescent="0.2">
      <c r="A71" t="s">
        <v>29</v>
      </c>
      <c r="D71" s="14" t="s">
        <v>76</v>
      </c>
    </row>
    <row r="72" spans="1:12" x14ac:dyDescent="0.2">
      <c r="A72" s="6" t="s">
        <v>22</v>
      </c>
      <c r="B72" s="9" t="s">
        <v>79</v>
      </c>
      <c r="C72" s="6"/>
      <c r="D72" s="10" t="s">
        <v>81</v>
      </c>
      <c r="E72" s="11" t="s">
        <v>82</v>
      </c>
      <c r="F72" s="12">
        <v>20400</v>
      </c>
      <c r="K72" t="e">
        <f>(#REF!*21)/100</f>
        <v>#REF!</v>
      </c>
      <c r="L72" t="s">
        <v>7</v>
      </c>
    </row>
    <row r="73" spans="1:12" x14ac:dyDescent="0.2">
      <c r="A73" s="13" t="s">
        <v>27</v>
      </c>
      <c r="D73" s="14" t="s">
        <v>83</v>
      </c>
    </row>
    <row r="74" spans="1:12" x14ac:dyDescent="0.2">
      <c r="A74" t="s">
        <v>29</v>
      </c>
      <c r="D74" s="14" t="s">
        <v>76</v>
      </c>
    </row>
    <row r="75" spans="1:12" x14ac:dyDescent="0.2">
      <c r="A75" s="6" t="s">
        <v>22</v>
      </c>
      <c r="B75" s="9" t="s">
        <v>79</v>
      </c>
      <c r="C75" s="6"/>
      <c r="D75" s="10" t="s">
        <v>84</v>
      </c>
      <c r="E75" s="11" t="s">
        <v>82</v>
      </c>
      <c r="F75" s="12">
        <v>20400</v>
      </c>
      <c r="K75" t="e">
        <f>(#REF!*21)/100</f>
        <v>#REF!</v>
      </c>
      <c r="L75" t="s">
        <v>7</v>
      </c>
    </row>
    <row r="76" spans="1:12" x14ac:dyDescent="0.2">
      <c r="A76" s="13" t="s">
        <v>27</v>
      </c>
      <c r="D76" s="14" t="s">
        <v>85</v>
      </c>
    </row>
    <row r="77" spans="1:12" x14ac:dyDescent="0.2">
      <c r="A77" t="s">
        <v>29</v>
      </c>
      <c r="D77" s="14" t="s">
        <v>76</v>
      </c>
    </row>
    <row r="78" spans="1:12" x14ac:dyDescent="0.2">
      <c r="A78" s="6" t="s">
        <v>22</v>
      </c>
      <c r="B78" s="9" t="s">
        <v>79</v>
      </c>
      <c r="C78" s="6"/>
      <c r="D78" s="10" t="s">
        <v>86</v>
      </c>
      <c r="E78" s="11" t="s">
        <v>82</v>
      </c>
      <c r="F78" s="12">
        <v>15000</v>
      </c>
      <c r="K78" t="e">
        <f>(#REF!*21)/100</f>
        <v>#REF!</v>
      </c>
      <c r="L78" t="s">
        <v>7</v>
      </c>
    </row>
    <row r="79" spans="1:12" x14ac:dyDescent="0.2">
      <c r="A79" s="13" t="s">
        <v>27</v>
      </c>
      <c r="D79" s="14" t="s">
        <v>87</v>
      </c>
    </row>
    <row r="80" spans="1:12" x14ac:dyDescent="0.2">
      <c r="A80" t="s">
        <v>29</v>
      </c>
      <c r="D80" s="14" t="s">
        <v>76</v>
      </c>
    </row>
    <row r="81" spans="1:12" ht="25.5" x14ac:dyDescent="0.2">
      <c r="A81" s="6" t="s">
        <v>22</v>
      </c>
      <c r="B81" s="9" t="s">
        <v>88</v>
      </c>
      <c r="C81" s="6" t="s">
        <v>89</v>
      </c>
      <c r="D81" s="10" t="s">
        <v>90</v>
      </c>
      <c r="E81" s="11" t="s">
        <v>52</v>
      </c>
      <c r="F81" s="12">
        <v>7200</v>
      </c>
      <c r="K81" t="e">
        <f>(#REF!*21)/100</f>
        <v>#REF!</v>
      </c>
      <c r="L81" t="s">
        <v>7</v>
      </c>
    </row>
    <row r="82" spans="1:12" x14ac:dyDescent="0.2">
      <c r="A82" s="13" t="s">
        <v>27</v>
      </c>
      <c r="D82" s="14" t="s">
        <v>91</v>
      </c>
    </row>
    <row r="83" spans="1:12" x14ac:dyDescent="0.2">
      <c r="A83" t="s">
        <v>29</v>
      </c>
      <c r="D83" s="14" t="s">
        <v>76</v>
      </c>
    </row>
    <row r="84" spans="1:12" x14ac:dyDescent="0.2">
      <c r="A84" s="6" t="s">
        <v>22</v>
      </c>
      <c r="B84" s="9" t="s">
        <v>92</v>
      </c>
      <c r="C84" s="6" t="s">
        <v>24</v>
      </c>
      <c r="D84" s="10" t="s">
        <v>93</v>
      </c>
      <c r="E84" s="11" t="s">
        <v>94</v>
      </c>
      <c r="F84" s="12">
        <v>7800</v>
      </c>
      <c r="K84" t="e">
        <f>(#REF!*21)/100</f>
        <v>#REF!</v>
      </c>
      <c r="L84" t="s">
        <v>7</v>
      </c>
    </row>
    <row r="85" spans="1:12" x14ac:dyDescent="0.2">
      <c r="A85" t="s">
        <v>29</v>
      </c>
      <c r="D85" s="14" t="s">
        <v>76</v>
      </c>
    </row>
    <row r="86" spans="1:12" x14ac:dyDescent="0.2">
      <c r="A86" s="6" t="s">
        <v>22</v>
      </c>
      <c r="B86" s="9" t="s">
        <v>95</v>
      </c>
      <c r="C86" s="6" t="s">
        <v>24</v>
      </c>
      <c r="D86" s="10" t="s">
        <v>96</v>
      </c>
      <c r="E86" s="11" t="s">
        <v>52</v>
      </c>
      <c r="F86" s="12">
        <v>78000</v>
      </c>
      <c r="K86" t="e">
        <f>(#REF!*21)/100</f>
        <v>#REF!</v>
      </c>
      <c r="L86" t="s">
        <v>7</v>
      </c>
    </row>
    <row r="87" spans="1:12" x14ac:dyDescent="0.2">
      <c r="A87" t="s">
        <v>29</v>
      </c>
      <c r="D87" s="14" t="s">
        <v>76</v>
      </c>
    </row>
    <row r="88" spans="1:12" x14ac:dyDescent="0.2">
      <c r="A88" s="6" t="s">
        <v>22</v>
      </c>
      <c r="B88" s="9" t="s">
        <v>97</v>
      </c>
      <c r="C88" s="6" t="s">
        <v>24</v>
      </c>
      <c r="D88" s="10" t="s">
        <v>98</v>
      </c>
      <c r="E88" s="11" t="s">
        <v>52</v>
      </c>
      <c r="F88" s="12">
        <v>54000</v>
      </c>
      <c r="K88" t="e">
        <f>(#REF!*21)/100</f>
        <v>#REF!</v>
      </c>
      <c r="L88" t="s">
        <v>7</v>
      </c>
    </row>
    <row r="89" spans="1:12" x14ac:dyDescent="0.2">
      <c r="A89" t="s">
        <v>29</v>
      </c>
      <c r="D89" s="14" t="s">
        <v>76</v>
      </c>
    </row>
    <row r="90" spans="1:12" x14ac:dyDescent="0.2">
      <c r="A90" s="6" t="s">
        <v>22</v>
      </c>
      <c r="B90" s="9" t="s">
        <v>99</v>
      </c>
      <c r="C90" s="6" t="s">
        <v>24</v>
      </c>
      <c r="D90" s="10" t="s">
        <v>100</v>
      </c>
      <c r="E90" s="11" t="s">
        <v>82</v>
      </c>
      <c r="F90" s="12">
        <v>24000</v>
      </c>
      <c r="K90" t="e">
        <f>(#REF!*21)/100</f>
        <v>#REF!</v>
      </c>
      <c r="L90" t="s">
        <v>7</v>
      </c>
    </row>
    <row r="91" spans="1:12" ht="76.5" x14ac:dyDescent="0.2">
      <c r="A91" t="s">
        <v>29</v>
      </c>
      <c r="D91" s="14" t="s">
        <v>101</v>
      </c>
    </row>
    <row r="92" spans="1:12" ht="25.5" x14ac:dyDescent="0.2">
      <c r="A92" s="6" t="s">
        <v>22</v>
      </c>
      <c r="B92" s="9" t="s">
        <v>102</v>
      </c>
      <c r="C92" s="6" t="s">
        <v>24</v>
      </c>
      <c r="D92" s="10" t="s">
        <v>103</v>
      </c>
      <c r="E92" s="11" t="s">
        <v>82</v>
      </c>
      <c r="F92" s="12">
        <v>4920</v>
      </c>
      <c r="K92" t="e">
        <f>(#REF!*21)/100</f>
        <v>#REF!</v>
      </c>
      <c r="L92" t="s">
        <v>7</v>
      </c>
    </row>
    <row r="93" spans="1:12" x14ac:dyDescent="0.2">
      <c r="A93" s="15" t="s">
        <v>28</v>
      </c>
      <c r="D93" s="16" t="s">
        <v>104</v>
      </c>
    </row>
    <row r="94" spans="1:12" ht="63.75" x14ac:dyDescent="0.2">
      <c r="A94" t="s">
        <v>29</v>
      </c>
      <c r="D94" s="14" t="s">
        <v>105</v>
      </c>
    </row>
    <row r="95" spans="1:12" x14ac:dyDescent="0.2">
      <c r="A95" s="6" t="s">
        <v>22</v>
      </c>
      <c r="B95" s="9" t="s">
        <v>102</v>
      </c>
      <c r="C95" s="6" t="s">
        <v>10</v>
      </c>
      <c r="D95" s="10" t="s">
        <v>106</v>
      </c>
      <c r="E95" s="11" t="s">
        <v>82</v>
      </c>
      <c r="F95" s="12">
        <v>1500</v>
      </c>
      <c r="K95" t="e">
        <f>(#REF!*21)/100</f>
        <v>#REF!</v>
      </c>
      <c r="L95" t="s">
        <v>7</v>
      </c>
    </row>
    <row r="96" spans="1:12" ht="63.75" x14ac:dyDescent="0.2">
      <c r="A96" t="s">
        <v>29</v>
      </c>
      <c r="D96" s="14" t="s">
        <v>105</v>
      </c>
    </row>
    <row r="97" spans="1:14" ht="25.5" x14ac:dyDescent="0.2">
      <c r="A97" s="6" t="s">
        <v>22</v>
      </c>
      <c r="B97" s="9" t="s">
        <v>102</v>
      </c>
      <c r="C97" s="6" t="s">
        <v>7</v>
      </c>
      <c r="D97" s="10" t="s">
        <v>107</v>
      </c>
      <c r="E97" s="11" t="s">
        <v>52</v>
      </c>
      <c r="F97" s="12">
        <v>6600</v>
      </c>
      <c r="K97" t="e">
        <f>(#REF!*21)/100</f>
        <v>#REF!</v>
      </c>
      <c r="L97" t="s">
        <v>7</v>
      </c>
    </row>
    <row r="98" spans="1:14" ht="63.75" x14ac:dyDescent="0.2">
      <c r="A98" t="s">
        <v>29</v>
      </c>
      <c r="D98" s="14" t="s">
        <v>105</v>
      </c>
    </row>
    <row r="99" spans="1:14" x14ac:dyDescent="0.2">
      <c r="A99" s="6" t="s">
        <v>22</v>
      </c>
      <c r="B99" s="9" t="s">
        <v>108</v>
      </c>
      <c r="C99" s="6" t="s">
        <v>24</v>
      </c>
      <c r="D99" s="10" t="s">
        <v>109</v>
      </c>
      <c r="E99" s="11" t="s">
        <v>52</v>
      </c>
      <c r="F99" s="12">
        <v>13200</v>
      </c>
      <c r="K99" t="e">
        <f>(#REF!*0)/100</f>
        <v>#REF!</v>
      </c>
      <c r="L99" t="s">
        <v>9</v>
      </c>
    </row>
    <row r="100" spans="1:14" x14ac:dyDescent="0.2">
      <c r="A100" t="s">
        <v>29</v>
      </c>
      <c r="D100" s="14" t="s">
        <v>76</v>
      </c>
    </row>
    <row r="101" spans="1:14" x14ac:dyDescent="0.2">
      <c r="A101" s="6" t="s">
        <v>22</v>
      </c>
      <c r="B101" s="9" t="s">
        <v>110</v>
      </c>
      <c r="C101" s="6" t="s">
        <v>24</v>
      </c>
      <c r="D101" s="10" t="s">
        <v>111</v>
      </c>
      <c r="E101" s="11" t="s">
        <v>94</v>
      </c>
      <c r="F101" s="12">
        <v>12000</v>
      </c>
      <c r="K101" t="e">
        <f>(#REF!*21)/100</f>
        <v>#REF!</v>
      </c>
      <c r="L101" t="s">
        <v>7</v>
      </c>
    </row>
    <row r="102" spans="1:14" ht="51" x14ac:dyDescent="0.2">
      <c r="A102" t="s">
        <v>29</v>
      </c>
      <c r="D102" s="14" t="s">
        <v>112</v>
      </c>
    </row>
    <row r="103" spans="1:14" x14ac:dyDescent="0.2">
      <c r="A103" s="6" t="s">
        <v>22</v>
      </c>
      <c r="B103" s="9" t="s">
        <v>113</v>
      </c>
      <c r="C103" s="6" t="s">
        <v>24</v>
      </c>
      <c r="D103" s="10" t="s">
        <v>114</v>
      </c>
      <c r="E103" s="11" t="s">
        <v>52</v>
      </c>
      <c r="F103" s="12">
        <v>12000</v>
      </c>
      <c r="K103" t="e">
        <f>(#REF!*0)/100</f>
        <v>#REF!</v>
      </c>
      <c r="L103" t="s">
        <v>9</v>
      </c>
    </row>
    <row r="104" spans="1:14" x14ac:dyDescent="0.2">
      <c r="A104" t="s">
        <v>29</v>
      </c>
      <c r="D104" s="14" t="s">
        <v>115</v>
      </c>
    </row>
    <row r="105" spans="1:14" x14ac:dyDescent="0.2">
      <c r="A105" s="6" t="s">
        <v>22</v>
      </c>
      <c r="B105" s="9" t="s">
        <v>116</v>
      </c>
      <c r="C105" s="6" t="s">
        <v>24</v>
      </c>
      <c r="D105" s="10" t="s">
        <v>117</v>
      </c>
      <c r="E105" s="11" t="s">
        <v>94</v>
      </c>
      <c r="F105" s="12">
        <v>11400</v>
      </c>
      <c r="K105" t="e">
        <f>(#REF!*21)/100</f>
        <v>#REF!</v>
      </c>
      <c r="L105" t="s">
        <v>7</v>
      </c>
    </row>
    <row r="106" spans="1:14" ht="102" x14ac:dyDescent="0.2">
      <c r="A106" t="s">
        <v>29</v>
      </c>
      <c r="D106" s="14" t="s">
        <v>118</v>
      </c>
    </row>
    <row r="107" spans="1:14" x14ac:dyDescent="0.2">
      <c r="A107" s="6" t="s">
        <v>22</v>
      </c>
      <c r="B107" s="9" t="s">
        <v>119</v>
      </c>
      <c r="C107" s="6" t="s">
        <v>24</v>
      </c>
      <c r="D107" s="10" t="s">
        <v>120</v>
      </c>
      <c r="E107" s="11" t="s">
        <v>52</v>
      </c>
      <c r="F107" s="12">
        <v>48000</v>
      </c>
      <c r="K107" t="e">
        <f>(#REF!*21)/100</f>
        <v>#REF!</v>
      </c>
      <c r="L107" t="s">
        <v>7</v>
      </c>
    </row>
    <row r="108" spans="1:14" x14ac:dyDescent="0.2">
      <c r="A108" s="13" t="s">
        <v>27</v>
      </c>
      <c r="D108" s="14" t="s">
        <v>121</v>
      </c>
    </row>
    <row r="109" spans="1:14" ht="38.25" x14ac:dyDescent="0.2">
      <c r="A109" t="s">
        <v>29</v>
      </c>
      <c r="D109" s="14" t="s">
        <v>122</v>
      </c>
    </row>
    <row r="110" spans="1:14" x14ac:dyDescent="0.2">
      <c r="A110" s="6" t="s">
        <v>22</v>
      </c>
      <c r="B110" s="9" t="s">
        <v>123</v>
      </c>
      <c r="C110" s="6" t="s">
        <v>24</v>
      </c>
      <c r="D110" s="10" t="s">
        <v>124</v>
      </c>
      <c r="E110" s="11" t="s">
        <v>52</v>
      </c>
      <c r="F110" s="12">
        <v>42000</v>
      </c>
      <c r="K110" t="e">
        <f>(#REF!*21)/100</f>
        <v>#REF!</v>
      </c>
      <c r="L110" t="s">
        <v>7</v>
      </c>
    </row>
    <row r="111" spans="1:14" ht="25.5" x14ac:dyDescent="0.2">
      <c r="A111" t="s">
        <v>29</v>
      </c>
      <c r="D111" s="14" t="s">
        <v>125</v>
      </c>
    </row>
    <row r="112" spans="1:14" ht="12.75" customHeight="1" x14ac:dyDescent="0.2">
      <c r="A112" s="2" t="s">
        <v>20</v>
      </c>
      <c r="B112" s="17" t="s">
        <v>10</v>
      </c>
      <c r="C112" s="2"/>
      <c r="D112" s="8" t="s">
        <v>126</v>
      </c>
      <c r="E112" s="2"/>
      <c r="F112" s="2"/>
      <c r="K112" t="e">
        <f>0+N112</f>
        <v>#REF!</v>
      </c>
      <c r="M112" t="e">
        <f>0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N112" t="e">
        <f>0+K113+K115+K117+K119+K122+K125+K128+K130+K132+K134+K136+K138+K140+K142+K144+K146+K148+K150+K152+K154+K156+K158+K160+K162+K164+K166+K168+K170+K172+K174+K176+K178+K180+K182+K184+K186+K188+K190+K192+K194+K196+K198+K200+K202+K204+K206+K208+K210+K212+K214+K216+K218+K220+K222+K224+K226+K228+K230+K232+K234+K236+K238+K240+K242+K244+K246+K248+K250+K252+K254+K256+K258+K260+K262+K264+K267+K270+K273+K276+K279+K282+K285+K288+K291+K293+K295+K297+K299+K301+K303+K305+K307+K309+K311+K313+K315+K317+K319+K321+K323+K325+K327+K329+K331+K333+K335+K337+K339+K341+K343+K345+K347+K349+K351+K354+K357+K360+K363+K366+K368+K370+K372+K374+K376</f>
        <v>#REF!</v>
      </c>
    </row>
    <row r="113" spans="1:12" x14ac:dyDescent="0.2">
      <c r="A113" s="6" t="s">
        <v>22</v>
      </c>
      <c r="B113" s="9" t="s">
        <v>127</v>
      </c>
      <c r="C113" s="6" t="s">
        <v>24</v>
      </c>
      <c r="D113" s="10" t="s">
        <v>128</v>
      </c>
      <c r="E113" s="11" t="s">
        <v>129</v>
      </c>
      <c r="F113" s="12">
        <v>2.52</v>
      </c>
      <c r="K113" t="e">
        <f>(#REF!*21)/100</f>
        <v>#REF!</v>
      </c>
      <c r="L113" t="s">
        <v>7</v>
      </c>
    </row>
    <row r="114" spans="1:12" ht="25.5" x14ac:dyDescent="0.2">
      <c r="A114" t="s">
        <v>29</v>
      </c>
      <c r="D114" s="14" t="s">
        <v>130</v>
      </c>
    </row>
    <row r="115" spans="1:12" x14ac:dyDescent="0.2">
      <c r="A115" s="6" t="s">
        <v>22</v>
      </c>
      <c r="B115" s="9" t="s">
        <v>131</v>
      </c>
      <c r="C115" s="6" t="s">
        <v>24</v>
      </c>
      <c r="D115" s="10" t="s">
        <v>132</v>
      </c>
      <c r="E115" s="11" t="s">
        <v>129</v>
      </c>
      <c r="F115" s="12">
        <v>117.6</v>
      </c>
      <c r="K115" t="e">
        <f>(#REF!*21)/100</f>
        <v>#REF!</v>
      </c>
      <c r="L115" t="s">
        <v>7</v>
      </c>
    </row>
    <row r="116" spans="1:12" ht="38.25" x14ac:dyDescent="0.2">
      <c r="A116" t="s">
        <v>29</v>
      </c>
      <c r="D116" s="14" t="s">
        <v>133</v>
      </c>
    </row>
    <row r="117" spans="1:12" x14ac:dyDescent="0.2">
      <c r="A117" s="6" t="s">
        <v>22</v>
      </c>
      <c r="B117" s="9" t="s">
        <v>134</v>
      </c>
      <c r="C117" s="6" t="s">
        <v>24</v>
      </c>
      <c r="D117" s="10" t="s">
        <v>135</v>
      </c>
      <c r="E117" s="11" t="s">
        <v>129</v>
      </c>
      <c r="F117" s="12">
        <v>39.6</v>
      </c>
      <c r="K117" t="e">
        <f>(#REF!*21)/100</f>
        <v>#REF!</v>
      </c>
      <c r="L117" t="s">
        <v>7</v>
      </c>
    </row>
    <row r="118" spans="1:12" x14ac:dyDescent="0.2">
      <c r="A118" t="s">
        <v>29</v>
      </c>
      <c r="D118" s="14" t="s">
        <v>136</v>
      </c>
    </row>
    <row r="119" spans="1:12" x14ac:dyDescent="0.2">
      <c r="A119" s="6" t="s">
        <v>22</v>
      </c>
      <c r="B119" s="9" t="s">
        <v>137</v>
      </c>
      <c r="C119" s="6" t="s">
        <v>24</v>
      </c>
      <c r="D119" s="10" t="s">
        <v>138</v>
      </c>
      <c r="E119" s="11" t="s">
        <v>94</v>
      </c>
      <c r="F119" s="12">
        <v>2424</v>
      </c>
      <c r="K119" t="e">
        <f>(#REF!*21)/100</f>
        <v>#REF!</v>
      </c>
      <c r="L119" t="s">
        <v>7</v>
      </c>
    </row>
    <row r="120" spans="1:12" x14ac:dyDescent="0.2">
      <c r="A120" s="13" t="s">
        <v>27</v>
      </c>
      <c r="D120" s="14" t="s">
        <v>139</v>
      </c>
    </row>
    <row r="121" spans="1:12" ht="191.25" x14ac:dyDescent="0.2">
      <c r="A121" t="s">
        <v>29</v>
      </c>
      <c r="D121" s="14" t="s">
        <v>140</v>
      </c>
    </row>
    <row r="122" spans="1:12" x14ac:dyDescent="0.2">
      <c r="A122" s="6" t="s">
        <v>22</v>
      </c>
      <c r="B122" s="9" t="s">
        <v>141</v>
      </c>
      <c r="C122" s="6" t="s">
        <v>24</v>
      </c>
      <c r="D122" s="10" t="s">
        <v>142</v>
      </c>
      <c r="E122" s="11" t="s">
        <v>94</v>
      </c>
      <c r="F122" s="12">
        <v>6840</v>
      </c>
      <c r="K122" t="e">
        <f>(#REF!*0)/100</f>
        <v>#REF!</v>
      </c>
      <c r="L122" t="s">
        <v>9</v>
      </c>
    </row>
    <row r="123" spans="1:12" x14ac:dyDescent="0.2">
      <c r="A123" s="13" t="s">
        <v>27</v>
      </c>
      <c r="D123" s="14" t="s">
        <v>139</v>
      </c>
    </row>
    <row r="124" spans="1:12" ht="165.75" x14ac:dyDescent="0.2">
      <c r="A124" t="s">
        <v>29</v>
      </c>
      <c r="D124" s="14" t="s">
        <v>143</v>
      </c>
    </row>
    <row r="125" spans="1:12" x14ac:dyDescent="0.2">
      <c r="A125" s="6" t="s">
        <v>22</v>
      </c>
      <c r="B125" s="9" t="s">
        <v>144</v>
      </c>
      <c r="C125" s="6" t="s">
        <v>24</v>
      </c>
      <c r="D125" s="10" t="s">
        <v>145</v>
      </c>
      <c r="E125" s="11" t="s">
        <v>94</v>
      </c>
      <c r="F125" s="12">
        <v>15360</v>
      </c>
      <c r="K125" t="e">
        <f>(#REF!*21)/100</f>
        <v>#REF!</v>
      </c>
      <c r="L125" t="s">
        <v>7</v>
      </c>
    </row>
    <row r="126" spans="1:12" x14ac:dyDescent="0.2">
      <c r="A126" s="13" t="s">
        <v>27</v>
      </c>
      <c r="D126" s="14" t="s">
        <v>139</v>
      </c>
    </row>
    <row r="127" spans="1:12" ht="191.25" x14ac:dyDescent="0.2">
      <c r="A127" t="s">
        <v>29</v>
      </c>
      <c r="D127" s="14" t="s">
        <v>140</v>
      </c>
    </row>
    <row r="128" spans="1:12" x14ac:dyDescent="0.2">
      <c r="A128" s="6" t="s">
        <v>22</v>
      </c>
      <c r="B128" s="9" t="s">
        <v>146</v>
      </c>
      <c r="C128" s="6" t="s">
        <v>24</v>
      </c>
      <c r="D128" s="10" t="s">
        <v>147</v>
      </c>
      <c r="E128" s="11" t="s">
        <v>94</v>
      </c>
      <c r="F128" s="12">
        <v>968.4</v>
      </c>
      <c r="K128" t="e">
        <f>(#REF!*21)/100</f>
        <v>#REF!</v>
      </c>
      <c r="L128" t="s">
        <v>7</v>
      </c>
    </row>
    <row r="129" spans="1:12" ht="114.75" x14ac:dyDescent="0.2">
      <c r="A129" t="s">
        <v>29</v>
      </c>
      <c r="D129" s="14" t="s">
        <v>148</v>
      </c>
    </row>
    <row r="130" spans="1:12" x14ac:dyDescent="0.2">
      <c r="A130" s="6" t="s">
        <v>22</v>
      </c>
      <c r="B130" s="9" t="s">
        <v>149</v>
      </c>
      <c r="C130" s="6" t="s">
        <v>24</v>
      </c>
      <c r="D130" s="10" t="s">
        <v>150</v>
      </c>
      <c r="E130" s="11" t="s">
        <v>94</v>
      </c>
      <c r="F130" s="12">
        <v>1932</v>
      </c>
      <c r="K130" t="e">
        <f>(#REF!*21)/100</f>
        <v>#REF!</v>
      </c>
      <c r="L130" t="s">
        <v>7</v>
      </c>
    </row>
    <row r="131" spans="1:12" ht="114.75" x14ac:dyDescent="0.2">
      <c r="A131" t="s">
        <v>29</v>
      </c>
      <c r="D131" s="14" t="s">
        <v>148</v>
      </c>
    </row>
    <row r="132" spans="1:12" x14ac:dyDescent="0.2">
      <c r="A132" s="6" t="s">
        <v>22</v>
      </c>
      <c r="B132" s="9" t="s">
        <v>151</v>
      </c>
      <c r="C132" s="6" t="s">
        <v>24</v>
      </c>
      <c r="D132" s="10" t="s">
        <v>152</v>
      </c>
      <c r="E132" s="11" t="s">
        <v>94</v>
      </c>
      <c r="F132" s="12">
        <v>5568</v>
      </c>
      <c r="K132" t="e">
        <f>(#REF!*21)/100</f>
        <v>#REF!</v>
      </c>
      <c r="L132" t="s">
        <v>7</v>
      </c>
    </row>
    <row r="133" spans="1:12" ht="114.75" x14ac:dyDescent="0.2">
      <c r="A133" t="s">
        <v>29</v>
      </c>
      <c r="D133" s="14" t="s">
        <v>148</v>
      </c>
    </row>
    <row r="134" spans="1:12" ht="25.5" x14ac:dyDescent="0.2">
      <c r="A134" s="6" t="s">
        <v>22</v>
      </c>
      <c r="B134" s="9" t="s">
        <v>153</v>
      </c>
      <c r="C134" s="6" t="s">
        <v>24</v>
      </c>
      <c r="D134" s="10" t="s">
        <v>154</v>
      </c>
      <c r="E134" s="11" t="s">
        <v>26</v>
      </c>
      <c r="F134" s="12">
        <v>862.8</v>
      </c>
      <c r="K134" t="e">
        <f>(#REF!*0)/100</f>
        <v>#REF!</v>
      </c>
      <c r="L134" t="s">
        <v>9</v>
      </c>
    </row>
    <row r="135" spans="1:12" ht="63.75" x14ac:dyDescent="0.2">
      <c r="A135" t="s">
        <v>29</v>
      </c>
      <c r="D135" s="14" t="s">
        <v>155</v>
      </c>
    </row>
    <row r="136" spans="1:12" ht="25.5" x14ac:dyDescent="0.2">
      <c r="A136" s="6" t="s">
        <v>22</v>
      </c>
      <c r="B136" s="9" t="s">
        <v>156</v>
      </c>
      <c r="C136" s="6" t="s">
        <v>24</v>
      </c>
      <c r="D136" s="10" t="s">
        <v>157</v>
      </c>
      <c r="E136" s="11" t="s">
        <v>26</v>
      </c>
      <c r="F136" s="12">
        <v>1161.5999999999999</v>
      </c>
      <c r="K136" t="e">
        <f>(#REF!*21)/100</f>
        <v>#REF!</v>
      </c>
      <c r="L136" t="s">
        <v>7</v>
      </c>
    </row>
    <row r="137" spans="1:12" ht="63.75" x14ac:dyDescent="0.2">
      <c r="A137" t="s">
        <v>29</v>
      </c>
      <c r="D137" s="14" t="s">
        <v>155</v>
      </c>
    </row>
    <row r="138" spans="1:12" ht="25.5" x14ac:dyDescent="0.2">
      <c r="A138" s="6" t="s">
        <v>22</v>
      </c>
      <c r="B138" s="9" t="s">
        <v>158</v>
      </c>
      <c r="C138" s="6" t="s">
        <v>24</v>
      </c>
      <c r="D138" s="10" t="s">
        <v>159</v>
      </c>
      <c r="E138" s="11" t="s">
        <v>26</v>
      </c>
      <c r="F138" s="12">
        <v>1248</v>
      </c>
      <c r="K138" t="e">
        <f>(#REF!*21)/100</f>
        <v>#REF!</v>
      </c>
      <c r="L138" t="s">
        <v>7</v>
      </c>
    </row>
    <row r="139" spans="1:12" ht="63.75" x14ac:dyDescent="0.2">
      <c r="A139" t="s">
        <v>29</v>
      </c>
      <c r="D139" s="14" t="s">
        <v>155</v>
      </c>
    </row>
    <row r="140" spans="1:12" ht="25.5" x14ac:dyDescent="0.2">
      <c r="A140" s="6" t="s">
        <v>22</v>
      </c>
      <c r="B140" s="9" t="s">
        <v>160</v>
      </c>
      <c r="C140" s="6" t="s">
        <v>24</v>
      </c>
      <c r="D140" s="10" t="s">
        <v>161</v>
      </c>
      <c r="E140" s="11" t="s">
        <v>26</v>
      </c>
      <c r="F140" s="12">
        <v>1332</v>
      </c>
      <c r="K140" t="e">
        <f>(#REF!*21)/100</f>
        <v>#REF!</v>
      </c>
      <c r="L140" t="s">
        <v>7</v>
      </c>
    </row>
    <row r="141" spans="1:12" ht="63.75" x14ac:dyDescent="0.2">
      <c r="A141" t="s">
        <v>29</v>
      </c>
      <c r="D141" s="14" t="s">
        <v>155</v>
      </c>
    </row>
    <row r="142" spans="1:12" x14ac:dyDescent="0.2">
      <c r="A142" s="6" t="s">
        <v>22</v>
      </c>
      <c r="B142" s="9" t="s">
        <v>162</v>
      </c>
      <c r="C142" s="6" t="s">
        <v>24</v>
      </c>
      <c r="D142" s="10" t="s">
        <v>163</v>
      </c>
      <c r="E142" s="11" t="s">
        <v>26</v>
      </c>
      <c r="F142" s="12">
        <v>3060</v>
      </c>
      <c r="K142" t="e">
        <f>(#REF!*0)/100</f>
        <v>#REF!</v>
      </c>
      <c r="L142" t="s">
        <v>9</v>
      </c>
    </row>
    <row r="143" spans="1:12" ht="63.75" x14ac:dyDescent="0.2">
      <c r="A143" t="s">
        <v>29</v>
      </c>
      <c r="D143" s="14" t="s">
        <v>155</v>
      </c>
    </row>
    <row r="144" spans="1:12" x14ac:dyDescent="0.2">
      <c r="A144" s="6" t="s">
        <v>22</v>
      </c>
      <c r="B144" s="9" t="s">
        <v>164</v>
      </c>
      <c r="C144" s="6" t="s">
        <v>24</v>
      </c>
      <c r="D144" s="10" t="s">
        <v>165</v>
      </c>
      <c r="E144" s="11" t="s">
        <v>26</v>
      </c>
      <c r="F144" s="12">
        <v>3360</v>
      </c>
      <c r="K144" t="e">
        <f>(#REF!*21)/100</f>
        <v>#REF!</v>
      </c>
      <c r="L144" t="s">
        <v>7</v>
      </c>
    </row>
    <row r="145" spans="1:12" ht="63.75" x14ac:dyDescent="0.2">
      <c r="A145" t="s">
        <v>29</v>
      </c>
      <c r="D145" s="14" t="s">
        <v>155</v>
      </c>
    </row>
    <row r="146" spans="1:12" ht="25.5" x14ac:dyDescent="0.2">
      <c r="A146" s="6" t="s">
        <v>22</v>
      </c>
      <c r="B146" s="9" t="s">
        <v>166</v>
      </c>
      <c r="C146" s="6" t="s">
        <v>24</v>
      </c>
      <c r="D146" s="10" t="s">
        <v>167</v>
      </c>
      <c r="E146" s="11" t="s">
        <v>26</v>
      </c>
      <c r="F146" s="12">
        <v>469.2</v>
      </c>
      <c r="K146" t="e">
        <f>(#REF!*21)/100</f>
        <v>#REF!</v>
      </c>
      <c r="L146" t="s">
        <v>7</v>
      </c>
    </row>
    <row r="147" spans="1:12" ht="63.75" x14ac:dyDescent="0.2">
      <c r="A147" t="s">
        <v>29</v>
      </c>
      <c r="D147" s="14" t="s">
        <v>155</v>
      </c>
    </row>
    <row r="148" spans="1:12" ht="25.5" x14ac:dyDescent="0.2">
      <c r="A148" s="6" t="s">
        <v>22</v>
      </c>
      <c r="B148" s="9" t="s">
        <v>168</v>
      </c>
      <c r="C148" s="6" t="s">
        <v>24</v>
      </c>
      <c r="D148" s="10" t="s">
        <v>169</v>
      </c>
      <c r="E148" s="11" t="s">
        <v>26</v>
      </c>
      <c r="F148" s="12">
        <v>801.6</v>
      </c>
      <c r="K148" t="e">
        <f>(#REF!*21)/100</f>
        <v>#REF!</v>
      </c>
      <c r="L148" t="s">
        <v>7</v>
      </c>
    </row>
    <row r="149" spans="1:12" ht="63.75" x14ac:dyDescent="0.2">
      <c r="A149" t="s">
        <v>29</v>
      </c>
      <c r="D149" s="14" t="s">
        <v>155</v>
      </c>
    </row>
    <row r="150" spans="1:12" x14ac:dyDescent="0.2">
      <c r="A150" s="6" t="s">
        <v>22</v>
      </c>
      <c r="B150" s="9" t="s">
        <v>170</v>
      </c>
      <c r="C150" s="6" t="s">
        <v>24</v>
      </c>
      <c r="D150" s="10" t="s">
        <v>171</v>
      </c>
      <c r="E150" s="11" t="s">
        <v>26</v>
      </c>
      <c r="F150" s="12">
        <v>1168.8</v>
      </c>
      <c r="K150" t="e">
        <f>(#REF!*21)/100</f>
        <v>#REF!</v>
      </c>
      <c r="L150" t="s">
        <v>7</v>
      </c>
    </row>
    <row r="151" spans="1:12" ht="63.75" x14ac:dyDescent="0.2">
      <c r="A151" t="s">
        <v>29</v>
      </c>
      <c r="D151" s="14" t="s">
        <v>155</v>
      </c>
    </row>
    <row r="152" spans="1:12" x14ac:dyDescent="0.2">
      <c r="A152" s="6" t="s">
        <v>22</v>
      </c>
      <c r="B152" s="9" t="s">
        <v>172</v>
      </c>
      <c r="C152" s="6" t="s">
        <v>24</v>
      </c>
      <c r="D152" s="10" t="s">
        <v>173</v>
      </c>
      <c r="E152" s="11" t="s">
        <v>26</v>
      </c>
      <c r="F152" s="12">
        <v>1194</v>
      </c>
      <c r="K152" t="e">
        <f>(#REF!*21)/100</f>
        <v>#REF!</v>
      </c>
      <c r="L152" t="s">
        <v>7</v>
      </c>
    </row>
    <row r="153" spans="1:12" ht="63.75" x14ac:dyDescent="0.2">
      <c r="A153" t="s">
        <v>29</v>
      </c>
      <c r="D153" s="14" t="s">
        <v>155</v>
      </c>
    </row>
    <row r="154" spans="1:12" x14ac:dyDescent="0.2">
      <c r="A154" s="6" t="s">
        <v>22</v>
      </c>
      <c r="B154" s="9" t="s">
        <v>174</v>
      </c>
      <c r="C154" s="6" t="s">
        <v>24</v>
      </c>
      <c r="D154" s="10" t="s">
        <v>175</v>
      </c>
      <c r="E154" s="11" t="s">
        <v>26</v>
      </c>
      <c r="F154" s="12">
        <v>1560</v>
      </c>
      <c r="K154" t="e">
        <f>(#REF!*21)/100</f>
        <v>#REF!</v>
      </c>
      <c r="L154" t="s">
        <v>7</v>
      </c>
    </row>
    <row r="155" spans="1:12" ht="63.75" x14ac:dyDescent="0.2">
      <c r="A155" t="s">
        <v>29</v>
      </c>
      <c r="D155" s="14" t="s">
        <v>155</v>
      </c>
    </row>
    <row r="156" spans="1:12" x14ac:dyDescent="0.2">
      <c r="A156" s="6" t="s">
        <v>22</v>
      </c>
      <c r="B156" s="9" t="s">
        <v>176</v>
      </c>
      <c r="C156" s="6" t="s">
        <v>24</v>
      </c>
      <c r="D156" s="10" t="s">
        <v>177</v>
      </c>
      <c r="E156" s="11" t="s">
        <v>129</v>
      </c>
      <c r="F156" s="12">
        <v>177.6</v>
      </c>
      <c r="K156" t="e">
        <f>(#REF!*21)/100</f>
        <v>#REF!</v>
      </c>
      <c r="L156" t="s">
        <v>7</v>
      </c>
    </row>
    <row r="157" spans="1:12" ht="63.75" x14ac:dyDescent="0.2">
      <c r="A157" t="s">
        <v>29</v>
      </c>
      <c r="D157" s="14" t="s">
        <v>178</v>
      </c>
    </row>
    <row r="158" spans="1:12" ht="25.5" x14ac:dyDescent="0.2">
      <c r="A158" s="6" t="s">
        <v>22</v>
      </c>
      <c r="B158" s="9" t="s">
        <v>179</v>
      </c>
      <c r="C158" s="6" t="s">
        <v>24</v>
      </c>
      <c r="D158" s="10" t="s">
        <v>180</v>
      </c>
      <c r="E158" s="11" t="s">
        <v>26</v>
      </c>
      <c r="F158" s="12">
        <v>348</v>
      </c>
      <c r="K158" t="e">
        <f>(#REF!*21)/100</f>
        <v>#REF!</v>
      </c>
      <c r="L158" t="s">
        <v>7</v>
      </c>
    </row>
    <row r="159" spans="1:12" ht="63.75" x14ac:dyDescent="0.2">
      <c r="A159" t="s">
        <v>29</v>
      </c>
      <c r="D159" s="14" t="s">
        <v>155</v>
      </c>
    </row>
    <row r="160" spans="1:12" ht="25.5" x14ac:dyDescent="0.2">
      <c r="A160" s="6" t="s">
        <v>22</v>
      </c>
      <c r="B160" s="9" t="s">
        <v>181</v>
      </c>
      <c r="C160" s="6" t="s">
        <v>24</v>
      </c>
      <c r="D160" s="10" t="s">
        <v>182</v>
      </c>
      <c r="E160" s="11" t="s">
        <v>26</v>
      </c>
      <c r="F160" s="12">
        <v>342</v>
      </c>
      <c r="K160" t="e">
        <f>(#REF!*21)/100</f>
        <v>#REF!</v>
      </c>
      <c r="L160" t="s">
        <v>7</v>
      </c>
    </row>
    <row r="161" spans="1:12" ht="63.75" x14ac:dyDescent="0.2">
      <c r="A161" t="s">
        <v>29</v>
      </c>
      <c r="D161" s="14" t="s">
        <v>155</v>
      </c>
    </row>
    <row r="162" spans="1:12" ht="25.5" x14ac:dyDescent="0.2">
      <c r="A162" s="6" t="s">
        <v>22</v>
      </c>
      <c r="B162" s="9" t="s">
        <v>183</v>
      </c>
      <c r="C162" s="6" t="s">
        <v>24</v>
      </c>
      <c r="D162" s="10" t="s">
        <v>184</v>
      </c>
      <c r="E162" s="11" t="s">
        <v>26</v>
      </c>
      <c r="F162" s="12">
        <v>342</v>
      </c>
      <c r="K162" t="e">
        <f>(#REF!*21)/100</f>
        <v>#REF!</v>
      </c>
      <c r="L162" t="s">
        <v>7</v>
      </c>
    </row>
    <row r="163" spans="1:12" ht="63.75" x14ac:dyDescent="0.2">
      <c r="A163" t="s">
        <v>29</v>
      </c>
      <c r="D163" s="14" t="s">
        <v>155</v>
      </c>
    </row>
    <row r="164" spans="1:12" ht="25.5" x14ac:dyDescent="0.2">
      <c r="A164" s="6" t="s">
        <v>22</v>
      </c>
      <c r="B164" s="9" t="s">
        <v>185</v>
      </c>
      <c r="C164" s="6" t="s">
        <v>24</v>
      </c>
      <c r="D164" s="10" t="s">
        <v>186</v>
      </c>
      <c r="E164" s="11" t="s">
        <v>26</v>
      </c>
      <c r="F164" s="12">
        <v>596.4</v>
      </c>
      <c r="K164" t="e">
        <f>(#REF!*21)/100</f>
        <v>#REF!</v>
      </c>
      <c r="L164" t="s">
        <v>7</v>
      </c>
    </row>
    <row r="165" spans="1:12" ht="63.75" x14ac:dyDescent="0.2">
      <c r="A165" t="s">
        <v>29</v>
      </c>
      <c r="D165" s="14" t="s">
        <v>155</v>
      </c>
    </row>
    <row r="166" spans="1:12" ht="25.5" x14ac:dyDescent="0.2">
      <c r="A166" s="6" t="s">
        <v>22</v>
      </c>
      <c r="B166" s="9" t="s">
        <v>187</v>
      </c>
      <c r="C166" s="6" t="s">
        <v>24</v>
      </c>
      <c r="D166" s="10" t="s">
        <v>188</v>
      </c>
      <c r="E166" s="11" t="s">
        <v>26</v>
      </c>
      <c r="F166" s="12">
        <v>669.6</v>
      </c>
      <c r="K166" t="e">
        <f>(#REF!*21)/100</f>
        <v>#REF!</v>
      </c>
      <c r="L166" t="s">
        <v>7</v>
      </c>
    </row>
    <row r="167" spans="1:12" ht="63.75" x14ac:dyDescent="0.2">
      <c r="A167" t="s">
        <v>29</v>
      </c>
      <c r="D167" s="14" t="s">
        <v>155</v>
      </c>
    </row>
    <row r="168" spans="1:12" ht="25.5" x14ac:dyDescent="0.2">
      <c r="A168" s="6" t="s">
        <v>22</v>
      </c>
      <c r="B168" s="9" t="s">
        <v>189</v>
      </c>
      <c r="C168" s="6" t="s">
        <v>24</v>
      </c>
      <c r="D168" s="10" t="s">
        <v>190</v>
      </c>
      <c r="E168" s="11" t="s">
        <v>26</v>
      </c>
      <c r="F168" s="12">
        <v>837.6</v>
      </c>
      <c r="K168" t="e">
        <f>(#REF!*21)/100</f>
        <v>#REF!</v>
      </c>
      <c r="L168" t="s">
        <v>7</v>
      </c>
    </row>
    <row r="169" spans="1:12" ht="63.75" x14ac:dyDescent="0.2">
      <c r="A169" t="s">
        <v>29</v>
      </c>
      <c r="D169" s="14" t="s">
        <v>155</v>
      </c>
    </row>
    <row r="170" spans="1:12" ht="25.5" x14ac:dyDescent="0.2">
      <c r="A170" s="6" t="s">
        <v>22</v>
      </c>
      <c r="B170" s="9" t="s">
        <v>191</v>
      </c>
      <c r="C170" s="6" t="s">
        <v>24</v>
      </c>
      <c r="D170" s="10" t="s">
        <v>192</v>
      </c>
      <c r="E170" s="11" t="s">
        <v>26</v>
      </c>
      <c r="F170" s="12">
        <v>867.6</v>
      </c>
      <c r="K170" t="e">
        <f>(#REF!*21)/100</f>
        <v>#REF!</v>
      </c>
      <c r="L170" t="s">
        <v>7</v>
      </c>
    </row>
    <row r="171" spans="1:12" ht="63.75" x14ac:dyDescent="0.2">
      <c r="A171" t="s">
        <v>29</v>
      </c>
      <c r="D171" s="14" t="s">
        <v>155</v>
      </c>
    </row>
    <row r="172" spans="1:12" ht="25.5" x14ac:dyDescent="0.2">
      <c r="A172" s="6" t="s">
        <v>22</v>
      </c>
      <c r="B172" s="9" t="s">
        <v>193</v>
      </c>
      <c r="C172" s="6" t="s">
        <v>24</v>
      </c>
      <c r="D172" s="10" t="s">
        <v>194</v>
      </c>
      <c r="E172" s="11" t="s">
        <v>26</v>
      </c>
      <c r="F172" s="12">
        <v>976.8</v>
      </c>
      <c r="K172" t="e">
        <f>(#REF!*21)/100</f>
        <v>#REF!</v>
      </c>
      <c r="L172" t="s">
        <v>7</v>
      </c>
    </row>
    <row r="173" spans="1:12" ht="63.75" x14ac:dyDescent="0.2">
      <c r="A173" t="s">
        <v>29</v>
      </c>
      <c r="D173" s="14" t="s">
        <v>155</v>
      </c>
    </row>
    <row r="174" spans="1:12" ht="25.5" x14ac:dyDescent="0.2">
      <c r="A174" s="6" t="s">
        <v>22</v>
      </c>
      <c r="B174" s="9" t="s">
        <v>195</v>
      </c>
      <c r="C174" s="6" t="s">
        <v>24</v>
      </c>
      <c r="D174" s="10" t="s">
        <v>196</v>
      </c>
      <c r="E174" s="11" t="s">
        <v>26</v>
      </c>
      <c r="F174" s="12">
        <v>1066.8</v>
      </c>
      <c r="K174" t="e">
        <f>(#REF!*21)/100</f>
        <v>#REF!</v>
      </c>
      <c r="L174" t="s">
        <v>7</v>
      </c>
    </row>
    <row r="175" spans="1:12" ht="63.75" x14ac:dyDescent="0.2">
      <c r="A175" t="s">
        <v>29</v>
      </c>
      <c r="D175" s="14" t="s">
        <v>155</v>
      </c>
    </row>
    <row r="176" spans="1:12" x14ac:dyDescent="0.2">
      <c r="A176" s="6" t="s">
        <v>22</v>
      </c>
      <c r="B176" s="9" t="s">
        <v>198</v>
      </c>
      <c r="C176" s="6" t="s">
        <v>24</v>
      </c>
      <c r="D176" s="10" t="s">
        <v>199</v>
      </c>
      <c r="E176" s="11" t="s">
        <v>26</v>
      </c>
      <c r="F176" s="12">
        <v>2016</v>
      </c>
      <c r="K176" t="e">
        <f>(#REF!*21)/100</f>
        <v>#REF!</v>
      </c>
      <c r="L176" t="s">
        <v>7</v>
      </c>
    </row>
    <row r="177" spans="1:12" ht="63.75" x14ac:dyDescent="0.2">
      <c r="A177" t="s">
        <v>29</v>
      </c>
      <c r="D177" s="14" t="s">
        <v>155</v>
      </c>
    </row>
    <row r="178" spans="1:12" ht="25.5" x14ac:dyDescent="0.2">
      <c r="A178" s="6" t="s">
        <v>22</v>
      </c>
      <c r="B178" s="9" t="s">
        <v>201</v>
      </c>
      <c r="C178" s="6" t="s">
        <v>24</v>
      </c>
      <c r="D178" s="10" t="s">
        <v>202</v>
      </c>
      <c r="E178" s="11" t="s">
        <v>26</v>
      </c>
      <c r="F178" s="12">
        <v>1194</v>
      </c>
      <c r="K178" t="e">
        <f>(#REF!*21)/100</f>
        <v>#REF!</v>
      </c>
      <c r="L178" t="s">
        <v>7</v>
      </c>
    </row>
    <row r="179" spans="1:12" ht="63.75" x14ac:dyDescent="0.2">
      <c r="A179" t="s">
        <v>29</v>
      </c>
      <c r="D179" s="14" t="s">
        <v>155</v>
      </c>
    </row>
    <row r="180" spans="1:12" x14ac:dyDescent="0.2">
      <c r="A180" s="6" t="s">
        <v>22</v>
      </c>
      <c r="B180" s="9" t="s">
        <v>203</v>
      </c>
      <c r="C180" s="6" t="s">
        <v>24</v>
      </c>
      <c r="D180" s="10" t="s">
        <v>204</v>
      </c>
      <c r="E180" s="11" t="s">
        <v>205</v>
      </c>
      <c r="F180" s="12">
        <v>58.8</v>
      </c>
      <c r="K180" t="e">
        <f>(#REF!*21)/100</f>
        <v>#REF!</v>
      </c>
      <c r="L180" t="s">
        <v>7</v>
      </c>
    </row>
    <row r="181" spans="1:12" ht="63.75" x14ac:dyDescent="0.2">
      <c r="A181" t="s">
        <v>29</v>
      </c>
      <c r="D181" s="14" t="s">
        <v>155</v>
      </c>
    </row>
    <row r="182" spans="1:12" x14ac:dyDescent="0.2">
      <c r="A182" s="6" t="s">
        <v>22</v>
      </c>
      <c r="B182" s="9" t="s">
        <v>206</v>
      </c>
      <c r="C182" s="6" t="s">
        <v>24</v>
      </c>
      <c r="D182" s="10" t="s">
        <v>207</v>
      </c>
      <c r="E182" s="11" t="s">
        <v>205</v>
      </c>
      <c r="F182" s="12">
        <v>128.4</v>
      </c>
      <c r="K182" t="e">
        <f>(#REF!*21)/100</f>
        <v>#REF!</v>
      </c>
      <c r="L182" t="s">
        <v>7</v>
      </c>
    </row>
    <row r="183" spans="1:12" ht="63.75" x14ac:dyDescent="0.2">
      <c r="A183" t="s">
        <v>29</v>
      </c>
      <c r="D183" s="14" t="s">
        <v>155</v>
      </c>
    </row>
    <row r="184" spans="1:12" ht="25.5" x14ac:dyDescent="0.2">
      <c r="A184" s="6" t="s">
        <v>22</v>
      </c>
      <c r="B184" s="9" t="s">
        <v>208</v>
      </c>
      <c r="C184" s="6" t="s">
        <v>24</v>
      </c>
      <c r="D184" s="10" t="s">
        <v>209</v>
      </c>
      <c r="E184" s="11" t="s">
        <v>205</v>
      </c>
      <c r="F184" s="12">
        <v>132</v>
      </c>
      <c r="K184" t="e">
        <f>(#REF!*21)/100</f>
        <v>#REF!</v>
      </c>
      <c r="L184" t="s">
        <v>7</v>
      </c>
    </row>
    <row r="185" spans="1:12" ht="63.75" x14ac:dyDescent="0.2">
      <c r="A185" t="s">
        <v>29</v>
      </c>
      <c r="D185" s="14" t="s">
        <v>155</v>
      </c>
    </row>
    <row r="186" spans="1:12" x14ac:dyDescent="0.2">
      <c r="A186" s="6" t="s">
        <v>22</v>
      </c>
      <c r="B186" s="9" t="s">
        <v>210</v>
      </c>
      <c r="C186" s="6" t="s">
        <v>24</v>
      </c>
      <c r="D186" s="10" t="s">
        <v>211</v>
      </c>
      <c r="E186" s="11" t="s">
        <v>129</v>
      </c>
      <c r="F186" s="12">
        <v>51.6</v>
      </c>
      <c r="K186" t="e">
        <f>(#REF!*21)/100</f>
        <v>#REF!</v>
      </c>
      <c r="L186" t="s">
        <v>7</v>
      </c>
    </row>
    <row r="187" spans="1:12" x14ac:dyDescent="0.2">
      <c r="A187" t="s">
        <v>29</v>
      </c>
      <c r="D187" s="14" t="s">
        <v>212</v>
      </c>
    </row>
    <row r="188" spans="1:12" x14ac:dyDescent="0.2">
      <c r="A188" s="6" t="s">
        <v>22</v>
      </c>
      <c r="B188" s="9" t="s">
        <v>213</v>
      </c>
      <c r="C188" s="6" t="s">
        <v>24</v>
      </c>
      <c r="D188" s="10" t="s">
        <v>214</v>
      </c>
      <c r="E188" s="11" t="s">
        <v>26</v>
      </c>
      <c r="F188" s="12">
        <v>1728</v>
      </c>
      <c r="K188" t="e">
        <f>(#REF!*21)/100</f>
        <v>#REF!</v>
      </c>
      <c r="L188" t="s">
        <v>7</v>
      </c>
    </row>
    <row r="189" spans="1:12" ht="63.75" x14ac:dyDescent="0.2">
      <c r="A189" t="s">
        <v>29</v>
      </c>
      <c r="D189" s="14" t="s">
        <v>155</v>
      </c>
    </row>
    <row r="190" spans="1:12" x14ac:dyDescent="0.2">
      <c r="A190" s="6" t="s">
        <v>22</v>
      </c>
      <c r="B190" s="9" t="s">
        <v>215</v>
      </c>
      <c r="C190" s="6" t="s">
        <v>24</v>
      </c>
      <c r="D190" s="10" t="s">
        <v>216</v>
      </c>
      <c r="E190" s="11" t="s">
        <v>26</v>
      </c>
      <c r="F190" s="12">
        <v>1728</v>
      </c>
      <c r="K190" t="e">
        <f>(#REF!*21)/100</f>
        <v>#REF!</v>
      </c>
      <c r="L190" t="s">
        <v>7</v>
      </c>
    </row>
    <row r="191" spans="1:12" ht="63.75" x14ac:dyDescent="0.2">
      <c r="A191" t="s">
        <v>29</v>
      </c>
      <c r="D191" s="14" t="s">
        <v>155</v>
      </c>
    </row>
    <row r="192" spans="1:12" x14ac:dyDescent="0.2">
      <c r="A192" s="6" t="s">
        <v>22</v>
      </c>
      <c r="B192" s="9" t="s">
        <v>217</v>
      </c>
      <c r="C192" s="6" t="s">
        <v>24</v>
      </c>
      <c r="D192" s="10" t="s">
        <v>218</v>
      </c>
      <c r="E192" s="11" t="s">
        <v>26</v>
      </c>
      <c r="F192" s="12">
        <v>1908</v>
      </c>
      <c r="K192" t="e">
        <f>(#REF!*21)/100</f>
        <v>#REF!</v>
      </c>
      <c r="L192" t="s">
        <v>7</v>
      </c>
    </row>
    <row r="193" spans="1:12" ht="63.75" x14ac:dyDescent="0.2">
      <c r="A193" t="s">
        <v>29</v>
      </c>
      <c r="D193" s="14" t="s">
        <v>155</v>
      </c>
    </row>
    <row r="194" spans="1:12" x14ac:dyDescent="0.2">
      <c r="A194" s="6" t="s">
        <v>22</v>
      </c>
      <c r="B194" s="9" t="s">
        <v>219</v>
      </c>
      <c r="C194" s="6" t="s">
        <v>24</v>
      </c>
      <c r="D194" s="10" t="s">
        <v>220</v>
      </c>
      <c r="E194" s="11" t="s">
        <v>26</v>
      </c>
      <c r="F194" s="12">
        <v>2004</v>
      </c>
      <c r="K194" t="e">
        <f>(#REF!*21)/100</f>
        <v>#REF!</v>
      </c>
      <c r="L194" t="s">
        <v>7</v>
      </c>
    </row>
    <row r="195" spans="1:12" ht="63.75" x14ac:dyDescent="0.2">
      <c r="A195" t="s">
        <v>29</v>
      </c>
      <c r="D195" s="14" t="s">
        <v>155</v>
      </c>
    </row>
    <row r="196" spans="1:12" x14ac:dyDescent="0.2">
      <c r="A196" s="6" t="s">
        <v>22</v>
      </c>
      <c r="B196" s="9" t="s">
        <v>221</v>
      </c>
      <c r="C196" s="6" t="s">
        <v>24</v>
      </c>
      <c r="D196" s="10" t="s">
        <v>222</v>
      </c>
      <c r="E196" s="11" t="s">
        <v>26</v>
      </c>
      <c r="F196" s="12">
        <v>2064</v>
      </c>
      <c r="K196" t="e">
        <f>(#REF!*21)/100</f>
        <v>#REF!</v>
      </c>
      <c r="L196" t="s">
        <v>7</v>
      </c>
    </row>
    <row r="197" spans="1:12" ht="63.75" x14ac:dyDescent="0.2">
      <c r="A197" t="s">
        <v>29</v>
      </c>
      <c r="D197" s="14" t="s">
        <v>155</v>
      </c>
    </row>
    <row r="198" spans="1:12" x14ac:dyDescent="0.2">
      <c r="A198" s="6" t="s">
        <v>22</v>
      </c>
      <c r="B198" s="9" t="s">
        <v>223</v>
      </c>
      <c r="C198" s="6" t="s">
        <v>24</v>
      </c>
      <c r="D198" s="10" t="s">
        <v>224</v>
      </c>
      <c r="E198" s="11" t="s">
        <v>26</v>
      </c>
      <c r="F198" s="12">
        <v>2136</v>
      </c>
      <c r="K198" t="e">
        <f>(#REF!*21)/100</f>
        <v>#REF!</v>
      </c>
      <c r="L198" t="s">
        <v>7</v>
      </c>
    </row>
    <row r="199" spans="1:12" ht="63.75" x14ac:dyDescent="0.2">
      <c r="A199" t="s">
        <v>29</v>
      </c>
      <c r="D199" s="14" t="s">
        <v>155</v>
      </c>
    </row>
    <row r="200" spans="1:12" x14ac:dyDescent="0.2">
      <c r="A200" s="6" t="s">
        <v>22</v>
      </c>
      <c r="B200" s="9" t="s">
        <v>225</v>
      </c>
      <c r="C200" s="6" t="s">
        <v>24</v>
      </c>
      <c r="D200" s="10" t="s">
        <v>226</v>
      </c>
      <c r="E200" s="11" t="s">
        <v>26</v>
      </c>
      <c r="F200" s="12">
        <v>2232</v>
      </c>
      <c r="K200" t="e">
        <f>(#REF!*21)/100</f>
        <v>#REF!</v>
      </c>
      <c r="L200" t="s">
        <v>7</v>
      </c>
    </row>
    <row r="201" spans="1:12" ht="63.75" x14ac:dyDescent="0.2">
      <c r="A201" t="s">
        <v>29</v>
      </c>
      <c r="D201" s="14" t="s">
        <v>155</v>
      </c>
    </row>
    <row r="202" spans="1:12" x14ac:dyDescent="0.2">
      <c r="A202" s="6" t="s">
        <v>22</v>
      </c>
      <c r="B202" s="9" t="s">
        <v>227</v>
      </c>
      <c r="C202" s="6" t="s">
        <v>24</v>
      </c>
      <c r="D202" s="10" t="s">
        <v>228</v>
      </c>
      <c r="E202" s="11" t="s">
        <v>205</v>
      </c>
      <c r="F202" s="12">
        <v>127.19999999999999</v>
      </c>
      <c r="K202" t="e">
        <f>(#REF!*21)/100</f>
        <v>#REF!</v>
      </c>
      <c r="L202" t="s">
        <v>7</v>
      </c>
    </row>
    <row r="203" spans="1:12" ht="25.5" x14ac:dyDescent="0.2">
      <c r="A203" t="s">
        <v>29</v>
      </c>
      <c r="D203" s="14" t="s">
        <v>229</v>
      </c>
    </row>
    <row r="204" spans="1:12" x14ac:dyDescent="0.2">
      <c r="A204" s="6" t="s">
        <v>22</v>
      </c>
      <c r="B204" s="9" t="s">
        <v>230</v>
      </c>
      <c r="C204" s="6" t="s">
        <v>24</v>
      </c>
      <c r="D204" s="10" t="s">
        <v>231</v>
      </c>
      <c r="E204" s="11" t="s">
        <v>205</v>
      </c>
      <c r="F204" s="12">
        <v>2508</v>
      </c>
      <c r="K204" t="e">
        <f>(#REF!*21)/100</f>
        <v>#REF!</v>
      </c>
      <c r="L204" t="s">
        <v>7</v>
      </c>
    </row>
    <row r="205" spans="1:12" ht="38.25" x14ac:dyDescent="0.2">
      <c r="A205" t="s">
        <v>29</v>
      </c>
      <c r="D205" s="14" t="s">
        <v>232</v>
      </c>
    </row>
    <row r="206" spans="1:12" x14ac:dyDescent="0.2">
      <c r="A206" s="6" t="s">
        <v>22</v>
      </c>
      <c r="B206" s="9" t="s">
        <v>233</v>
      </c>
      <c r="C206" s="6" t="s">
        <v>24</v>
      </c>
      <c r="D206" s="10" t="s">
        <v>234</v>
      </c>
      <c r="E206" s="11" t="s">
        <v>26</v>
      </c>
      <c r="F206" s="12">
        <v>160.79999999999998</v>
      </c>
      <c r="K206" t="e">
        <f>(#REF!*21)/100</f>
        <v>#REF!</v>
      </c>
      <c r="L206" t="s">
        <v>7</v>
      </c>
    </row>
    <row r="207" spans="1:12" ht="38.25" x14ac:dyDescent="0.2">
      <c r="A207" t="s">
        <v>29</v>
      </c>
      <c r="D207" s="14" t="s">
        <v>235</v>
      </c>
    </row>
    <row r="208" spans="1:12" x14ac:dyDescent="0.2">
      <c r="A208" s="6" t="s">
        <v>22</v>
      </c>
      <c r="B208" s="9" t="s">
        <v>236</v>
      </c>
      <c r="C208" s="6" t="s">
        <v>24</v>
      </c>
      <c r="D208" s="10" t="s">
        <v>237</v>
      </c>
      <c r="E208" s="11" t="s">
        <v>26</v>
      </c>
      <c r="F208" s="12">
        <v>494.4</v>
      </c>
      <c r="K208" t="e">
        <f>(#REF!*0)/100</f>
        <v>#REF!</v>
      </c>
      <c r="L208" t="s">
        <v>9</v>
      </c>
    </row>
    <row r="209" spans="1:12" ht="38.25" x14ac:dyDescent="0.2">
      <c r="A209" t="s">
        <v>29</v>
      </c>
      <c r="D209" s="14" t="s">
        <v>238</v>
      </c>
    </row>
    <row r="210" spans="1:12" x14ac:dyDescent="0.2">
      <c r="A210" s="6" t="s">
        <v>22</v>
      </c>
      <c r="B210" s="9" t="s">
        <v>239</v>
      </c>
      <c r="C210" s="6" t="s">
        <v>24</v>
      </c>
      <c r="D210" s="10" t="s">
        <v>240</v>
      </c>
      <c r="E210" s="11" t="s">
        <v>26</v>
      </c>
      <c r="F210" s="12">
        <v>177.6</v>
      </c>
      <c r="K210" t="e">
        <f>(#REF!*21)/100</f>
        <v>#REF!</v>
      </c>
      <c r="L210" t="s">
        <v>7</v>
      </c>
    </row>
    <row r="211" spans="1:12" ht="369.75" x14ac:dyDescent="0.2">
      <c r="A211" t="s">
        <v>29</v>
      </c>
      <c r="D211" s="14" t="s">
        <v>241</v>
      </c>
    </row>
    <row r="212" spans="1:12" x14ac:dyDescent="0.2">
      <c r="A212" s="6" t="s">
        <v>22</v>
      </c>
      <c r="B212" s="9" t="s">
        <v>243</v>
      </c>
      <c r="C212" s="6" t="s">
        <v>24</v>
      </c>
      <c r="D212" s="10" t="s">
        <v>244</v>
      </c>
      <c r="E212" s="11" t="s">
        <v>26</v>
      </c>
      <c r="F212" s="12">
        <v>177.6</v>
      </c>
      <c r="K212" t="e">
        <f>(#REF!*21)/100</f>
        <v>#REF!</v>
      </c>
      <c r="L212" t="s">
        <v>7</v>
      </c>
    </row>
    <row r="213" spans="1:12" ht="369.75" x14ac:dyDescent="0.2">
      <c r="A213" t="s">
        <v>29</v>
      </c>
      <c r="D213" s="14" t="s">
        <v>241</v>
      </c>
    </row>
    <row r="214" spans="1:12" x14ac:dyDescent="0.2">
      <c r="A214" s="6" t="s">
        <v>22</v>
      </c>
      <c r="B214" s="9" t="s">
        <v>245</v>
      </c>
      <c r="C214" s="6" t="s">
        <v>24</v>
      </c>
      <c r="D214" s="10" t="s">
        <v>246</v>
      </c>
      <c r="E214" s="11" t="s">
        <v>26</v>
      </c>
      <c r="F214" s="12">
        <v>319.2</v>
      </c>
      <c r="K214" t="e">
        <f>(#REF!*0)/100</f>
        <v>#REF!</v>
      </c>
      <c r="L214" t="s">
        <v>9</v>
      </c>
    </row>
    <row r="215" spans="1:12" ht="369.75" x14ac:dyDescent="0.2">
      <c r="A215" t="s">
        <v>29</v>
      </c>
      <c r="D215" s="14" t="s">
        <v>247</v>
      </c>
    </row>
    <row r="216" spans="1:12" x14ac:dyDescent="0.2">
      <c r="A216" s="6" t="s">
        <v>22</v>
      </c>
      <c r="B216" s="9" t="s">
        <v>248</v>
      </c>
      <c r="C216" s="6" t="s">
        <v>24</v>
      </c>
      <c r="D216" s="10" t="s">
        <v>249</v>
      </c>
      <c r="E216" s="11" t="s">
        <v>26</v>
      </c>
      <c r="F216" s="12">
        <v>475.2</v>
      </c>
      <c r="K216" t="e">
        <f>(#REF!*0)/100</f>
        <v>#REF!</v>
      </c>
      <c r="L216" t="s">
        <v>9</v>
      </c>
    </row>
    <row r="217" spans="1:12" ht="369.75" x14ac:dyDescent="0.2">
      <c r="A217" t="s">
        <v>29</v>
      </c>
      <c r="D217" s="14" t="s">
        <v>247</v>
      </c>
    </row>
    <row r="218" spans="1:12" x14ac:dyDescent="0.2">
      <c r="A218" s="6" t="s">
        <v>22</v>
      </c>
      <c r="B218" s="9" t="s">
        <v>251</v>
      </c>
      <c r="C218" s="6" t="s">
        <v>24</v>
      </c>
      <c r="D218" s="10" t="s">
        <v>252</v>
      </c>
      <c r="E218" s="11" t="s">
        <v>26</v>
      </c>
      <c r="F218" s="12">
        <v>558</v>
      </c>
      <c r="K218" t="e">
        <f>(#REF!*21)/100</f>
        <v>#REF!</v>
      </c>
      <c r="L218" t="s">
        <v>7</v>
      </c>
    </row>
    <row r="219" spans="1:12" ht="369.75" x14ac:dyDescent="0.2">
      <c r="A219" t="s">
        <v>29</v>
      </c>
      <c r="D219" s="14" t="s">
        <v>241</v>
      </c>
    </row>
    <row r="220" spans="1:12" x14ac:dyDescent="0.2">
      <c r="A220" s="6" t="s">
        <v>22</v>
      </c>
      <c r="B220" s="9" t="s">
        <v>253</v>
      </c>
      <c r="C220" s="6" t="s">
        <v>24</v>
      </c>
      <c r="D220" s="10" t="s">
        <v>254</v>
      </c>
      <c r="E220" s="11" t="s">
        <v>26</v>
      </c>
      <c r="F220" s="12">
        <v>387.59999999999997</v>
      </c>
      <c r="K220" t="e">
        <f>(#REF!*21)/100</f>
        <v>#REF!</v>
      </c>
      <c r="L220" t="s">
        <v>7</v>
      </c>
    </row>
    <row r="221" spans="1:12" ht="369.75" x14ac:dyDescent="0.2">
      <c r="A221" t="s">
        <v>29</v>
      </c>
      <c r="D221" s="14" t="s">
        <v>255</v>
      </c>
    </row>
    <row r="222" spans="1:12" x14ac:dyDescent="0.2">
      <c r="A222" s="6" t="s">
        <v>22</v>
      </c>
      <c r="B222" s="9" t="s">
        <v>256</v>
      </c>
      <c r="C222" s="6" t="s">
        <v>24</v>
      </c>
      <c r="D222" s="10" t="s">
        <v>257</v>
      </c>
      <c r="E222" s="11" t="s">
        <v>26</v>
      </c>
      <c r="F222" s="12">
        <v>596.4</v>
      </c>
      <c r="K222" t="e">
        <f>(#REF!*21)/100</f>
        <v>#REF!</v>
      </c>
      <c r="L222" t="s">
        <v>7</v>
      </c>
    </row>
    <row r="223" spans="1:12" ht="369.75" x14ac:dyDescent="0.2">
      <c r="A223" t="s">
        <v>29</v>
      </c>
      <c r="D223" s="14" t="s">
        <v>255</v>
      </c>
    </row>
    <row r="224" spans="1:12" x14ac:dyDescent="0.2">
      <c r="A224" s="6" t="s">
        <v>22</v>
      </c>
      <c r="B224" s="9" t="s">
        <v>259</v>
      </c>
      <c r="C224" s="6" t="s">
        <v>24</v>
      </c>
      <c r="D224" s="10" t="s">
        <v>260</v>
      </c>
      <c r="E224" s="11" t="s">
        <v>26</v>
      </c>
      <c r="F224" s="12">
        <v>823.19999999999993</v>
      </c>
      <c r="K224" t="e">
        <f>(#REF!*21)/100</f>
        <v>#REF!</v>
      </c>
      <c r="L224" t="s">
        <v>7</v>
      </c>
    </row>
    <row r="225" spans="1:12" ht="369.75" x14ac:dyDescent="0.2">
      <c r="A225" t="s">
        <v>29</v>
      </c>
      <c r="D225" s="14" t="s">
        <v>255</v>
      </c>
    </row>
    <row r="226" spans="1:12" x14ac:dyDescent="0.2">
      <c r="A226" s="6" t="s">
        <v>22</v>
      </c>
      <c r="B226" s="9" t="s">
        <v>262</v>
      </c>
      <c r="C226" s="6" t="s">
        <v>24</v>
      </c>
      <c r="D226" s="10" t="s">
        <v>263</v>
      </c>
      <c r="E226" s="11" t="s">
        <v>26</v>
      </c>
      <c r="F226" s="12">
        <v>954</v>
      </c>
      <c r="K226" t="e">
        <f>(#REF!*21)/100</f>
        <v>#REF!</v>
      </c>
      <c r="L226" t="s">
        <v>7</v>
      </c>
    </row>
    <row r="227" spans="1:12" ht="369.75" x14ac:dyDescent="0.2">
      <c r="A227" t="s">
        <v>29</v>
      </c>
      <c r="D227" s="14" t="s">
        <v>255</v>
      </c>
    </row>
    <row r="228" spans="1:12" x14ac:dyDescent="0.2">
      <c r="A228" s="6" t="s">
        <v>22</v>
      </c>
      <c r="B228" s="9" t="s">
        <v>264</v>
      </c>
      <c r="C228" s="6" t="s">
        <v>24</v>
      </c>
      <c r="D228" s="10" t="s">
        <v>265</v>
      </c>
      <c r="E228" s="11" t="s">
        <v>26</v>
      </c>
      <c r="F228" s="12">
        <v>682.8</v>
      </c>
      <c r="K228" t="e">
        <f>(#REF!*0)/100</f>
        <v>#REF!</v>
      </c>
      <c r="L228" t="s">
        <v>9</v>
      </c>
    </row>
    <row r="229" spans="1:12" ht="369.75" x14ac:dyDescent="0.2">
      <c r="A229" t="s">
        <v>29</v>
      </c>
      <c r="D229" s="14" t="s">
        <v>266</v>
      </c>
    </row>
    <row r="230" spans="1:12" x14ac:dyDescent="0.2">
      <c r="A230" s="6" t="s">
        <v>22</v>
      </c>
      <c r="B230" s="9" t="s">
        <v>267</v>
      </c>
      <c r="C230" s="6" t="s">
        <v>24</v>
      </c>
      <c r="D230" s="10" t="s">
        <v>268</v>
      </c>
      <c r="E230" s="11" t="s">
        <v>26</v>
      </c>
      <c r="F230" s="12">
        <v>1248</v>
      </c>
      <c r="K230" t="e">
        <f>(#REF!*21)/100</f>
        <v>#REF!</v>
      </c>
      <c r="L230" t="s">
        <v>7</v>
      </c>
    </row>
    <row r="231" spans="1:12" ht="369.75" x14ac:dyDescent="0.2">
      <c r="A231" t="s">
        <v>29</v>
      </c>
      <c r="D231" s="14" t="s">
        <v>255</v>
      </c>
    </row>
    <row r="232" spans="1:12" x14ac:dyDescent="0.2">
      <c r="A232" s="6" t="s">
        <v>22</v>
      </c>
      <c r="B232" s="9" t="s">
        <v>269</v>
      </c>
      <c r="C232" s="6" t="s">
        <v>24</v>
      </c>
      <c r="D232" s="10" t="s">
        <v>270</v>
      </c>
      <c r="E232" s="11" t="s">
        <v>26</v>
      </c>
      <c r="F232" s="12">
        <v>252</v>
      </c>
      <c r="K232" t="e">
        <f>(#REF!*21)/100</f>
        <v>#REF!</v>
      </c>
      <c r="L232" t="s">
        <v>7</v>
      </c>
    </row>
    <row r="233" spans="1:12" ht="369.75" x14ac:dyDescent="0.2">
      <c r="A233" t="s">
        <v>29</v>
      </c>
      <c r="D233" s="14" t="s">
        <v>241</v>
      </c>
    </row>
    <row r="234" spans="1:12" x14ac:dyDescent="0.2">
      <c r="A234" s="6" t="s">
        <v>22</v>
      </c>
      <c r="B234" s="9" t="s">
        <v>271</v>
      </c>
      <c r="C234" s="6" t="s">
        <v>24</v>
      </c>
      <c r="D234" s="10" t="s">
        <v>272</v>
      </c>
      <c r="E234" s="11" t="s">
        <v>26</v>
      </c>
      <c r="F234" s="12">
        <v>177.6</v>
      </c>
      <c r="K234" t="e">
        <f>(#REF!*21)/100</f>
        <v>#REF!</v>
      </c>
      <c r="L234" t="s">
        <v>7</v>
      </c>
    </row>
    <row r="235" spans="1:12" ht="369.75" x14ac:dyDescent="0.2">
      <c r="A235" t="s">
        <v>29</v>
      </c>
      <c r="D235" s="14" t="s">
        <v>241</v>
      </c>
    </row>
    <row r="236" spans="1:12" x14ac:dyDescent="0.2">
      <c r="A236" s="6" t="s">
        <v>22</v>
      </c>
      <c r="B236" s="9" t="s">
        <v>273</v>
      </c>
      <c r="C236" s="6" t="s">
        <v>24</v>
      </c>
      <c r="D236" s="10" t="s">
        <v>274</v>
      </c>
      <c r="E236" s="11" t="s">
        <v>26</v>
      </c>
      <c r="F236" s="12">
        <v>392.4</v>
      </c>
      <c r="K236" t="e">
        <f>(#REF!*0)/100</f>
        <v>#REF!</v>
      </c>
      <c r="L236" t="s">
        <v>9</v>
      </c>
    </row>
    <row r="237" spans="1:12" ht="369.75" x14ac:dyDescent="0.2">
      <c r="A237" t="s">
        <v>29</v>
      </c>
      <c r="D237" s="14" t="s">
        <v>247</v>
      </c>
    </row>
    <row r="238" spans="1:12" x14ac:dyDescent="0.2">
      <c r="A238" s="6" t="s">
        <v>22</v>
      </c>
      <c r="B238" s="9" t="s">
        <v>275</v>
      </c>
      <c r="C238" s="6" t="s">
        <v>24</v>
      </c>
      <c r="D238" s="10" t="s">
        <v>276</v>
      </c>
      <c r="E238" s="11" t="s">
        <v>26</v>
      </c>
      <c r="F238" s="12">
        <v>549.6</v>
      </c>
      <c r="K238" t="e">
        <f>(#REF!*21)/100</f>
        <v>#REF!</v>
      </c>
      <c r="L238" t="s">
        <v>7</v>
      </c>
    </row>
    <row r="239" spans="1:12" ht="369.75" x14ac:dyDescent="0.2">
      <c r="A239" t="s">
        <v>29</v>
      </c>
      <c r="D239" s="14" t="s">
        <v>241</v>
      </c>
    </row>
    <row r="240" spans="1:12" x14ac:dyDescent="0.2">
      <c r="A240" s="6" t="s">
        <v>22</v>
      </c>
      <c r="B240" s="9" t="s">
        <v>277</v>
      </c>
      <c r="C240" s="6" t="s">
        <v>24</v>
      </c>
      <c r="D240" s="10" t="s">
        <v>278</v>
      </c>
      <c r="E240" s="11" t="s">
        <v>26</v>
      </c>
      <c r="F240" s="12">
        <v>774</v>
      </c>
      <c r="K240" t="e">
        <f>(#REF!*21)/100</f>
        <v>#REF!</v>
      </c>
      <c r="L240" t="s">
        <v>7</v>
      </c>
    </row>
    <row r="241" spans="1:12" ht="369.75" x14ac:dyDescent="0.2">
      <c r="A241" t="s">
        <v>29</v>
      </c>
      <c r="D241" s="14" t="s">
        <v>255</v>
      </c>
    </row>
    <row r="242" spans="1:12" x14ac:dyDescent="0.2">
      <c r="A242" s="6" t="s">
        <v>22</v>
      </c>
      <c r="B242" s="9" t="s">
        <v>279</v>
      </c>
      <c r="C242" s="6" t="s">
        <v>24</v>
      </c>
      <c r="D242" s="10" t="s">
        <v>280</v>
      </c>
      <c r="E242" s="11" t="s">
        <v>26</v>
      </c>
      <c r="F242" s="12">
        <v>892.8</v>
      </c>
      <c r="K242" t="e">
        <f>(#REF!*21)/100</f>
        <v>#REF!</v>
      </c>
      <c r="L242" t="s">
        <v>7</v>
      </c>
    </row>
    <row r="243" spans="1:12" ht="369.75" x14ac:dyDescent="0.2">
      <c r="A243" t="s">
        <v>29</v>
      </c>
      <c r="D243" s="14" t="s">
        <v>255</v>
      </c>
    </row>
    <row r="244" spans="1:12" x14ac:dyDescent="0.2">
      <c r="A244" s="6" t="s">
        <v>22</v>
      </c>
      <c r="B244" s="9" t="s">
        <v>281</v>
      </c>
      <c r="C244" s="6" t="s">
        <v>24</v>
      </c>
      <c r="D244" s="10" t="s">
        <v>282</v>
      </c>
      <c r="E244" s="11" t="s">
        <v>26</v>
      </c>
      <c r="F244" s="12">
        <v>1010.4</v>
      </c>
      <c r="K244" t="e">
        <f>(#REF!*0)/100</f>
        <v>#REF!</v>
      </c>
      <c r="L244" t="s">
        <v>9</v>
      </c>
    </row>
    <row r="245" spans="1:12" ht="369.75" x14ac:dyDescent="0.2">
      <c r="A245" t="s">
        <v>29</v>
      </c>
      <c r="D245" s="14" t="s">
        <v>266</v>
      </c>
    </row>
    <row r="246" spans="1:12" x14ac:dyDescent="0.2">
      <c r="A246" s="6" t="s">
        <v>22</v>
      </c>
      <c r="B246" s="9" t="s">
        <v>283</v>
      </c>
      <c r="C246" s="6" t="s">
        <v>24</v>
      </c>
      <c r="D246" s="10" t="s">
        <v>284</v>
      </c>
      <c r="E246" s="11" t="s">
        <v>26</v>
      </c>
      <c r="F246" s="12">
        <v>1130.3999999999999</v>
      </c>
      <c r="K246" t="e">
        <f>(#REF!*21)/100</f>
        <v>#REF!</v>
      </c>
      <c r="L246" t="s">
        <v>7</v>
      </c>
    </row>
    <row r="247" spans="1:12" ht="369.75" x14ac:dyDescent="0.2">
      <c r="A247" t="s">
        <v>29</v>
      </c>
      <c r="D247" s="14" t="s">
        <v>255</v>
      </c>
    </row>
    <row r="248" spans="1:12" x14ac:dyDescent="0.2">
      <c r="A248" s="6" t="s">
        <v>22</v>
      </c>
      <c r="B248" s="9" t="s">
        <v>285</v>
      </c>
      <c r="C248" s="6" t="s">
        <v>24</v>
      </c>
      <c r="D248" s="10" t="s">
        <v>286</v>
      </c>
      <c r="E248" s="11" t="s">
        <v>129</v>
      </c>
      <c r="F248" s="12">
        <v>1.32</v>
      </c>
      <c r="K248" t="e">
        <f>(#REF!*21)/100</f>
        <v>#REF!</v>
      </c>
      <c r="L248" t="s">
        <v>7</v>
      </c>
    </row>
    <row r="249" spans="1:12" ht="63.75" x14ac:dyDescent="0.2">
      <c r="A249" t="s">
        <v>29</v>
      </c>
      <c r="D249" s="14" t="s">
        <v>287</v>
      </c>
    </row>
    <row r="250" spans="1:12" x14ac:dyDescent="0.2">
      <c r="A250" s="6" t="s">
        <v>22</v>
      </c>
      <c r="B250" s="9" t="s">
        <v>288</v>
      </c>
      <c r="C250" s="6" t="s">
        <v>24</v>
      </c>
      <c r="D250" s="10" t="s">
        <v>289</v>
      </c>
      <c r="E250" s="11" t="s">
        <v>129</v>
      </c>
      <c r="F250" s="12">
        <v>60</v>
      </c>
      <c r="K250" t="e">
        <f>(#REF!*21)/100</f>
        <v>#REF!</v>
      </c>
      <c r="L250" t="s">
        <v>7</v>
      </c>
    </row>
    <row r="251" spans="1:12" ht="63.75" x14ac:dyDescent="0.2">
      <c r="A251" t="s">
        <v>29</v>
      </c>
      <c r="D251" s="14" t="s">
        <v>287</v>
      </c>
    </row>
    <row r="252" spans="1:12" x14ac:dyDescent="0.2">
      <c r="A252" s="6" t="s">
        <v>22</v>
      </c>
      <c r="B252" s="9" t="s">
        <v>290</v>
      </c>
      <c r="C252" s="6" t="s">
        <v>24</v>
      </c>
      <c r="D252" s="10" t="s">
        <v>291</v>
      </c>
      <c r="E252" s="11" t="s">
        <v>129</v>
      </c>
      <c r="F252" s="12">
        <v>112.8</v>
      </c>
      <c r="K252" t="e">
        <f>(#REF!*21)/100</f>
        <v>#REF!</v>
      </c>
      <c r="L252" t="s">
        <v>7</v>
      </c>
    </row>
    <row r="253" spans="1:12" ht="63.75" x14ac:dyDescent="0.2">
      <c r="A253" t="s">
        <v>29</v>
      </c>
      <c r="D253" s="14" t="s">
        <v>287</v>
      </c>
    </row>
    <row r="254" spans="1:12" x14ac:dyDescent="0.2">
      <c r="A254" s="6" t="s">
        <v>22</v>
      </c>
      <c r="B254" s="9" t="s">
        <v>292</v>
      </c>
      <c r="C254" s="6" t="s">
        <v>24</v>
      </c>
      <c r="D254" s="10" t="s">
        <v>293</v>
      </c>
      <c r="E254" s="11" t="s">
        <v>205</v>
      </c>
      <c r="F254" s="12">
        <v>132</v>
      </c>
      <c r="K254" t="e">
        <f>(#REF!*21)/100</f>
        <v>#REF!</v>
      </c>
      <c r="L254" t="s">
        <v>7</v>
      </c>
    </row>
    <row r="255" spans="1:12" ht="63.75" x14ac:dyDescent="0.2">
      <c r="A255" t="s">
        <v>29</v>
      </c>
      <c r="D255" s="14" t="s">
        <v>287</v>
      </c>
    </row>
    <row r="256" spans="1:12" x14ac:dyDescent="0.2">
      <c r="A256" s="6" t="s">
        <v>22</v>
      </c>
      <c r="B256" s="9" t="s">
        <v>294</v>
      </c>
      <c r="C256" s="6" t="s">
        <v>24</v>
      </c>
      <c r="D256" s="10" t="s">
        <v>295</v>
      </c>
      <c r="E256" s="11" t="s">
        <v>205</v>
      </c>
      <c r="F256" s="12">
        <v>177.6</v>
      </c>
      <c r="K256" t="e">
        <f>(#REF!*21)/100</f>
        <v>#REF!</v>
      </c>
      <c r="L256" t="s">
        <v>7</v>
      </c>
    </row>
    <row r="257" spans="1:12" ht="63.75" x14ac:dyDescent="0.2">
      <c r="A257" t="s">
        <v>29</v>
      </c>
      <c r="D257" s="14" t="s">
        <v>287</v>
      </c>
    </row>
    <row r="258" spans="1:12" x14ac:dyDescent="0.2">
      <c r="A258" s="6" t="s">
        <v>22</v>
      </c>
      <c r="B258" s="9" t="s">
        <v>296</v>
      </c>
      <c r="C258" s="6" t="s">
        <v>24</v>
      </c>
      <c r="D258" s="10" t="s">
        <v>297</v>
      </c>
      <c r="E258" s="11" t="s">
        <v>26</v>
      </c>
      <c r="F258" s="12">
        <v>484.79999999999995</v>
      </c>
      <c r="K258" t="e">
        <f>(#REF!*21)/100</f>
        <v>#REF!</v>
      </c>
      <c r="L258" t="s">
        <v>7</v>
      </c>
    </row>
    <row r="259" spans="1:12" ht="63.75" x14ac:dyDescent="0.2">
      <c r="A259" t="s">
        <v>29</v>
      </c>
      <c r="D259" s="14" t="s">
        <v>287</v>
      </c>
    </row>
    <row r="260" spans="1:12" x14ac:dyDescent="0.2">
      <c r="A260" s="6" t="s">
        <v>22</v>
      </c>
      <c r="B260" s="9" t="s">
        <v>298</v>
      </c>
      <c r="C260" s="6" t="s">
        <v>24</v>
      </c>
      <c r="D260" s="10" t="s">
        <v>299</v>
      </c>
      <c r="E260" s="11" t="s">
        <v>26</v>
      </c>
      <c r="F260" s="12">
        <v>3228</v>
      </c>
      <c r="K260" t="e">
        <f>(#REF!*21)/100</f>
        <v>#REF!</v>
      </c>
      <c r="L260" t="s">
        <v>7</v>
      </c>
    </row>
    <row r="261" spans="1:12" ht="63.75" x14ac:dyDescent="0.2">
      <c r="A261" t="s">
        <v>29</v>
      </c>
      <c r="D261" s="14" t="s">
        <v>287</v>
      </c>
    </row>
    <row r="262" spans="1:12" x14ac:dyDescent="0.2">
      <c r="A262" s="6" t="s">
        <v>22</v>
      </c>
      <c r="B262" s="9" t="s">
        <v>300</v>
      </c>
      <c r="C262" s="6" t="s">
        <v>24</v>
      </c>
      <c r="D262" s="10" t="s">
        <v>301</v>
      </c>
      <c r="E262" s="11" t="s">
        <v>94</v>
      </c>
      <c r="F262" s="12">
        <v>640.79999999999995</v>
      </c>
      <c r="K262" t="e">
        <f>(#REF!*21)/100</f>
        <v>#REF!</v>
      </c>
      <c r="L262" t="s">
        <v>7</v>
      </c>
    </row>
    <row r="263" spans="1:12" ht="63.75" x14ac:dyDescent="0.2">
      <c r="A263" t="s">
        <v>29</v>
      </c>
      <c r="D263" s="14" t="s">
        <v>287</v>
      </c>
    </row>
    <row r="264" spans="1:12" x14ac:dyDescent="0.2">
      <c r="A264" s="6" t="s">
        <v>22</v>
      </c>
      <c r="B264" s="9" t="s">
        <v>302</v>
      </c>
      <c r="C264" s="6" t="s">
        <v>24</v>
      </c>
      <c r="D264" s="10" t="s">
        <v>303</v>
      </c>
      <c r="E264" s="11" t="s">
        <v>205</v>
      </c>
      <c r="F264" s="12">
        <v>273.59999999999997</v>
      </c>
      <c r="K264" t="e">
        <f>(#REF!*21)/100</f>
        <v>#REF!</v>
      </c>
      <c r="L264" t="s">
        <v>7</v>
      </c>
    </row>
    <row r="265" spans="1:12" x14ac:dyDescent="0.2">
      <c r="A265" s="13" t="s">
        <v>27</v>
      </c>
      <c r="D265" s="14" t="s">
        <v>304</v>
      </c>
    </row>
    <row r="266" spans="1:12" ht="63.75" x14ac:dyDescent="0.2">
      <c r="A266" t="s">
        <v>29</v>
      </c>
      <c r="D266" s="14" t="s">
        <v>305</v>
      </c>
    </row>
    <row r="267" spans="1:12" x14ac:dyDescent="0.2">
      <c r="A267" s="6" t="s">
        <v>22</v>
      </c>
      <c r="B267" s="9" t="s">
        <v>306</v>
      </c>
      <c r="C267" s="6" t="s">
        <v>24</v>
      </c>
      <c r="D267" s="10" t="s">
        <v>307</v>
      </c>
      <c r="E267" s="11" t="s">
        <v>205</v>
      </c>
      <c r="F267" s="12">
        <v>427.2</v>
      </c>
      <c r="K267" t="e">
        <f>(#REF!*21)/100</f>
        <v>#REF!</v>
      </c>
      <c r="L267" t="s">
        <v>7</v>
      </c>
    </row>
    <row r="268" spans="1:12" x14ac:dyDescent="0.2">
      <c r="A268" s="13" t="s">
        <v>27</v>
      </c>
      <c r="D268" s="14" t="s">
        <v>304</v>
      </c>
    </row>
    <row r="269" spans="1:12" ht="63.75" x14ac:dyDescent="0.2">
      <c r="A269" t="s">
        <v>29</v>
      </c>
      <c r="D269" s="14" t="s">
        <v>305</v>
      </c>
    </row>
    <row r="270" spans="1:12" x14ac:dyDescent="0.2">
      <c r="A270" s="6" t="s">
        <v>22</v>
      </c>
      <c r="B270" s="9" t="s">
        <v>308</v>
      </c>
      <c r="C270" s="6" t="s">
        <v>24</v>
      </c>
      <c r="D270" s="10" t="s">
        <v>309</v>
      </c>
      <c r="E270" s="11" t="s">
        <v>205</v>
      </c>
      <c r="F270" s="12">
        <v>560.4</v>
      </c>
      <c r="K270" t="e">
        <f>(#REF!*21)/100</f>
        <v>#REF!</v>
      </c>
      <c r="L270" t="s">
        <v>7</v>
      </c>
    </row>
    <row r="271" spans="1:12" x14ac:dyDescent="0.2">
      <c r="A271" s="13" t="s">
        <v>27</v>
      </c>
      <c r="D271" s="14" t="s">
        <v>304</v>
      </c>
    </row>
    <row r="272" spans="1:12" ht="63.75" x14ac:dyDescent="0.2">
      <c r="A272" t="s">
        <v>29</v>
      </c>
      <c r="D272" s="14" t="s">
        <v>305</v>
      </c>
    </row>
    <row r="273" spans="1:12" x14ac:dyDescent="0.2">
      <c r="A273" s="6" t="s">
        <v>22</v>
      </c>
      <c r="B273" s="9" t="s">
        <v>310</v>
      </c>
      <c r="C273" s="6" t="s">
        <v>24</v>
      </c>
      <c r="D273" s="10" t="s">
        <v>311</v>
      </c>
      <c r="E273" s="11" t="s">
        <v>205</v>
      </c>
      <c r="F273" s="12">
        <v>717.6</v>
      </c>
      <c r="K273" t="e">
        <f>(#REF!*21)/100</f>
        <v>#REF!</v>
      </c>
      <c r="L273" t="s">
        <v>7</v>
      </c>
    </row>
    <row r="274" spans="1:12" x14ac:dyDescent="0.2">
      <c r="A274" s="13" t="s">
        <v>27</v>
      </c>
      <c r="D274" s="14" t="s">
        <v>304</v>
      </c>
    </row>
    <row r="275" spans="1:12" ht="63.75" x14ac:dyDescent="0.2">
      <c r="A275" t="s">
        <v>29</v>
      </c>
      <c r="D275" s="14" t="s">
        <v>305</v>
      </c>
    </row>
    <row r="276" spans="1:12" x14ac:dyDescent="0.2">
      <c r="A276" s="6" t="s">
        <v>22</v>
      </c>
      <c r="B276" s="9" t="s">
        <v>312</v>
      </c>
      <c r="C276" s="6" t="s">
        <v>24</v>
      </c>
      <c r="D276" s="10" t="s">
        <v>313</v>
      </c>
      <c r="E276" s="11" t="s">
        <v>205</v>
      </c>
      <c r="F276" s="12">
        <v>853.19999999999993</v>
      </c>
      <c r="K276" t="e">
        <f>(#REF!*21)/100</f>
        <v>#REF!</v>
      </c>
      <c r="L276" t="s">
        <v>7</v>
      </c>
    </row>
    <row r="277" spans="1:12" x14ac:dyDescent="0.2">
      <c r="A277" s="13" t="s">
        <v>27</v>
      </c>
      <c r="D277" s="14" t="s">
        <v>304</v>
      </c>
    </row>
    <row r="278" spans="1:12" ht="63.75" x14ac:dyDescent="0.2">
      <c r="A278" t="s">
        <v>29</v>
      </c>
      <c r="D278" s="14" t="s">
        <v>305</v>
      </c>
    </row>
    <row r="279" spans="1:12" x14ac:dyDescent="0.2">
      <c r="A279" s="6" t="s">
        <v>22</v>
      </c>
      <c r="B279" s="9" t="s">
        <v>314</v>
      </c>
      <c r="C279" s="6" t="s">
        <v>24</v>
      </c>
      <c r="D279" s="10" t="s">
        <v>315</v>
      </c>
      <c r="E279" s="11" t="s">
        <v>205</v>
      </c>
      <c r="F279" s="12">
        <v>1003.1999999999999</v>
      </c>
      <c r="K279" t="e">
        <f>(#REF!*21)/100</f>
        <v>#REF!</v>
      </c>
      <c r="L279" t="s">
        <v>7</v>
      </c>
    </row>
    <row r="280" spans="1:12" x14ac:dyDescent="0.2">
      <c r="A280" s="13" t="s">
        <v>27</v>
      </c>
      <c r="D280" s="14" t="s">
        <v>304</v>
      </c>
    </row>
    <row r="281" spans="1:12" ht="63.75" x14ac:dyDescent="0.2">
      <c r="A281" t="s">
        <v>29</v>
      </c>
      <c r="D281" s="14" t="s">
        <v>305</v>
      </c>
    </row>
    <row r="282" spans="1:12" x14ac:dyDescent="0.2">
      <c r="A282" s="6" t="s">
        <v>22</v>
      </c>
      <c r="B282" s="9" t="s">
        <v>316</v>
      </c>
      <c r="C282" s="6" t="s">
        <v>24</v>
      </c>
      <c r="D282" s="10" t="s">
        <v>317</v>
      </c>
      <c r="E282" s="11" t="s">
        <v>205</v>
      </c>
      <c r="F282" s="12">
        <v>1142.3999999999999</v>
      </c>
      <c r="K282" t="e">
        <f>(#REF!*21)/100</f>
        <v>#REF!</v>
      </c>
      <c r="L282" t="s">
        <v>7</v>
      </c>
    </row>
    <row r="283" spans="1:12" x14ac:dyDescent="0.2">
      <c r="A283" s="13" t="s">
        <v>27</v>
      </c>
      <c r="D283" s="14" t="s">
        <v>304</v>
      </c>
    </row>
    <row r="284" spans="1:12" ht="63.75" x14ac:dyDescent="0.2">
      <c r="A284" t="s">
        <v>29</v>
      </c>
      <c r="D284" s="14" t="s">
        <v>305</v>
      </c>
    </row>
    <row r="285" spans="1:12" x14ac:dyDescent="0.2">
      <c r="A285" s="6" t="s">
        <v>22</v>
      </c>
      <c r="B285" s="9" t="s">
        <v>318</v>
      </c>
      <c r="C285" s="6" t="s">
        <v>24</v>
      </c>
      <c r="D285" s="10" t="s">
        <v>319</v>
      </c>
      <c r="E285" s="11" t="s">
        <v>205</v>
      </c>
      <c r="F285" s="12">
        <v>1296</v>
      </c>
      <c r="K285" t="e">
        <f>(#REF!*21)/100</f>
        <v>#REF!</v>
      </c>
      <c r="L285" t="s">
        <v>7</v>
      </c>
    </row>
    <row r="286" spans="1:12" x14ac:dyDescent="0.2">
      <c r="A286" s="13" t="s">
        <v>27</v>
      </c>
      <c r="D286" s="14" t="s">
        <v>304</v>
      </c>
    </row>
    <row r="287" spans="1:12" ht="63.75" x14ac:dyDescent="0.2">
      <c r="A287" t="s">
        <v>29</v>
      </c>
      <c r="D287" s="14" t="s">
        <v>305</v>
      </c>
    </row>
    <row r="288" spans="1:12" x14ac:dyDescent="0.2">
      <c r="A288" s="6" t="s">
        <v>22</v>
      </c>
      <c r="B288" s="9" t="s">
        <v>320</v>
      </c>
      <c r="C288" s="6" t="s">
        <v>24</v>
      </c>
      <c r="D288" s="10" t="s">
        <v>321</v>
      </c>
      <c r="E288" s="11" t="s">
        <v>205</v>
      </c>
      <c r="F288" s="12">
        <v>1428</v>
      </c>
      <c r="K288" t="e">
        <f>(#REF!*21)/100</f>
        <v>#REF!</v>
      </c>
      <c r="L288" t="s">
        <v>7</v>
      </c>
    </row>
    <row r="289" spans="1:12" x14ac:dyDescent="0.2">
      <c r="A289" s="13" t="s">
        <v>27</v>
      </c>
      <c r="D289" s="14" t="s">
        <v>304</v>
      </c>
    </row>
    <row r="290" spans="1:12" ht="63.75" x14ac:dyDescent="0.2">
      <c r="A290" t="s">
        <v>29</v>
      </c>
      <c r="D290" s="14" t="s">
        <v>305</v>
      </c>
    </row>
    <row r="291" spans="1:12" x14ac:dyDescent="0.2">
      <c r="A291" s="6" t="s">
        <v>22</v>
      </c>
      <c r="B291" s="9" t="s">
        <v>322</v>
      </c>
      <c r="C291" s="6" t="s">
        <v>24</v>
      </c>
      <c r="D291" s="10" t="s">
        <v>323</v>
      </c>
      <c r="E291" s="11" t="s">
        <v>26</v>
      </c>
      <c r="F291" s="12">
        <v>402</v>
      </c>
      <c r="K291" t="e">
        <f>(#REF!*21)/100</f>
        <v>#REF!</v>
      </c>
      <c r="L291" t="s">
        <v>7</v>
      </c>
    </row>
    <row r="292" spans="1:12" ht="318.75" x14ac:dyDescent="0.2">
      <c r="A292" t="s">
        <v>29</v>
      </c>
      <c r="D292" s="14" t="s">
        <v>324</v>
      </c>
    </row>
    <row r="293" spans="1:12" x14ac:dyDescent="0.2">
      <c r="A293" s="6" t="s">
        <v>22</v>
      </c>
      <c r="B293" s="9" t="s">
        <v>325</v>
      </c>
      <c r="C293" s="6" t="s">
        <v>24</v>
      </c>
      <c r="D293" s="10" t="s">
        <v>326</v>
      </c>
      <c r="E293" s="11" t="s">
        <v>26</v>
      </c>
      <c r="F293" s="12">
        <v>682.8</v>
      </c>
      <c r="K293" t="e">
        <f>(#REF!*21)/100</f>
        <v>#REF!</v>
      </c>
      <c r="L293" t="s">
        <v>7</v>
      </c>
    </row>
    <row r="294" spans="1:12" ht="318.75" x14ac:dyDescent="0.2">
      <c r="A294" t="s">
        <v>29</v>
      </c>
      <c r="D294" s="14" t="s">
        <v>324</v>
      </c>
    </row>
    <row r="295" spans="1:12" x14ac:dyDescent="0.2">
      <c r="A295" s="6" t="s">
        <v>22</v>
      </c>
      <c r="B295" s="9" t="s">
        <v>327</v>
      </c>
      <c r="C295" s="6" t="s">
        <v>24</v>
      </c>
      <c r="D295" s="10" t="s">
        <v>328</v>
      </c>
      <c r="E295" s="11" t="s">
        <v>26</v>
      </c>
      <c r="F295" s="12">
        <v>1100.3999999999999</v>
      </c>
      <c r="K295" t="e">
        <f>(#REF!*21)/100</f>
        <v>#REF!</v>
      </c>
      <c r="L295" t="s">
        <v>7</v>
      </c>
    </row>
    <row r="296" spans="1:12" ht="318.75" x14ac:dyDescent="0.2">
      <c r="A296" t="s">
        <v>29</v>
      </c>
      <c r="D296" s="14" t="s">
        <v>329</v>
      </c>
    </row>
    <row r="297" spans="1:12" x14ac:dyDescent="0.2">
      <c r="A297" s="6" t="s">
        <v>22</v>
      </c>
      <c r="B297" s="9" t="s">
        <v>330</v>
      </c>
      <c r="C297" s="6" t="s">
        <v>24</v>
      </c>
      <c r="D297" s="10" t="s">
        <v>331</v>
      </c>
      <c r="E297" s="11" t="s">
        <v>26</v>
      </c>
      <c r="F297" s="12">
        <v>457.2</v>
      </c>
      <c r="K297" t="e">
        <f>(#REF!*21)/100</f>
        <v>#REF!</v>
      </c>
      <c r="L297" t="s">
        <v>7</v>
      </c>
    </row>
    <row r="298" spans="1:12" ht="318.75" x14ac:dyDescent="0.2">
      <c r="A298" t="s">
        <v>29</v>
      </c>
      <c r="D298" s="14" t="s">
        <v>324</v>
      </c>
    </row>
    <row r="299" spans="1:12" x14ac:dyDescent="0.2">
      <c r="A299" s="6" t="s">
        <v>22</v>
      </c>
      <c r="B299" s="9" t="s">
        <v>332</v>
      </c>
      <c r="C299" s="6" t="s">
        <v>24</v>
      </c>
      <c r="D299" s="10" t="s">
        <v>333</v>
      </c>
      <c r="E299" s="11" t="s">
        <v>26</v>
      </c>
      <c r="F299" s="12">
        <v>698.4</v>
      </c>
      <c r="K299" t="e">
        <f>(#REF!*21)/100</f>
        <v>#REF!</v>
      </c>
      <c r="L299" t="s">
        <v>7</v>
      </c>
    </row>
    <row r="300" spans="1:12" ht="318.75" x14ac:dyDescent="0.2">
      <c r="A300" t="s">
        <v>29</v>
      </c>
      <c r="D300" s="14" t="s">
        <v>324</v>
      </c>
    </row>
    <row r="301" spans="1:12" x14ac:dyDescent="0.2">
      <c r="A301" s="6" t="s">
        <v>22</v>
      </c>
      <c r="B301" s="9" t="s">
        <v>334</v>
      </c>
      <c r="C301" s="6" t="s">
        <v>24</v>
      </c>
      <c r="D301" s="10" t="s">
        <v>335</v>
      </c>
      <c r="E301" s="11" t="s">
        <v>26</v>
      </c>
      <c r="F301" s="12">
        <v>1776</v>
      </c>
      <c r="K301" t="e">
        <f>(#REF!*21)/100</f>
        <v>#REF!</v>
      </c>
      <c r="L301" t="s">
        <v>7</v>
      </c>
    </row>
    <row r="302" spans="1:12" ht="318.75" x14ac:dyDescent="0.2">
      <c r="A302" t="s">
        <v>29</v>
      </c>
      <c r="D302" s="14" t="s">
        <v>329</v>
      </c>
    </row>
    <row r="303" spans="1:12" x14ac:dyDescent="0.2">
      <c r="A303" s="6" t="s">
        <v>22</v>
      </c>
      <c r="B303" s="9" t="s">
        <v>336</v>
      </c>
      <c r="C303" s="6" t="s">
        <v>24</v>
      </c>
      <c r="D303" s="10" t="s">
        <v>337</v>
      </c>
      <c r="E303" s="11" t="s">
        <v>26</v>
      </c>
      <c r="F303" s="12">
        <v>1296</v>
      </c>
      <c r="K303" t="e">
        <f>(#REF!*21)/100</f>
        <v>#REF!</v>
      </c>
      <c r="L303" t="s">
        <v>7</v>
      </c>
    </row>
    <row r="304" spans="1:12" ht="318.75" x14ac:dyDescent="0.2">
      <c r="A304" t="s">
        <v>29</v>
      </c>
      <c r="D304" s="14" t="s">
        <v>324</v>
      </c>
    </row>
    <row r="305" spans="1:12" x14ac:dyDescent="0.2">
      <c r="A305" s="6" t="s">
        <v>22</v>
      </c>
      <c r="B305" s="9" t="s">
        <v>338</v>
      </c>
      <c r="C305" s="6" t="s">
        <v>89</v>
      </c>
      <c r="D305" s="10" t="s">
        <v>339</v>
      </c>
      <c r="E305" s="11" t="s">
        <v>41</v>
      </c>
      <c r="F305" s="12">
        <v>31.2</v>
      </c>
      <c r="K305" t="e">
        <f>(#REF!*21)/100</f>
        <v>#REF!</v>
      </c>
      <c r="L305" t="s">
        <v>7</v>
      </c>
    </row>
    <row r="306" spans="1:12" ht="25.5" x14ac:dyDescent="0.2">
      <c r="A306" t="s">
        <v>29</v>
      </c>
      <c r="D306" s="14" t="s">
        <v>340</v>
      </c>
    </row>
    <row r="307" spans="1:12" x14ac:dyDescent="0.2">
      <c r="A307" s="6" t="s">
        <v>22</v>
      </c>
      <c r="B307" s="9" t="s">
        <v>341</v>
      </c>
      <c r="C307" s="6" t="s">
        <v>24</v>
      </c>
      <c r="D307" s="10" t="s">
        <v>342</v>
      </c>
      <c r="E307" s="11" t="s">
        <v>205</v>
      </c>
      <c r="F307" s="12">
        <v>3636</v>
      </c>
      <c r="K307" t="e">
        <f>(#REF!*0)/100</f>
        <v>#REF!</v>
      </c>
      <c r="L307" t="s">
        <v>9</v>
      </c>
    </row>
    <row r="308" spans="1:12" ht="25.5" x14ac:dyDescent="0.2">
      <c r="A308" t="s">
        <v>29</v>
      </c>
      <c r="D308" s="14" t="s">
        <v>343</v>
      </c>
    </row>
    <row r="309" spans="1:12" x14ac:dyDescent="0.2">
      <c r="A309" s="6" t="s">
        <v>22</v>
      </c>
      <c r="B309" s="9" t="s">
        <v>344</v>
      </c>
      <c r="C309" s="6" t="s">
        <v>24</v>
      </c>
      <c r="D309" s="10" t="s">
        <v>345</v>
      </c>
      <c r="E309" s="11" t="s">
        <v>205</v>
      </c>
      <c r="F309" s="12">
        <v>3132</v>
      </c>
      <c r="K309" t="e">
        <f>(#REF!*21)/100</f>
        <v>#REF!</v>
      </c>
      <c r="L309" t="s">
        <v>7</v>
      </c>
    </row>
    <row r="310" spans="1:12" ht="25.5" x14ac:dyDescent="0.2">
      <c r="A310" t="s">
        <v>29</v>
      </c>
      <c r="D310" s="14" t="s">
        <v>343</v>
      </c>
    </row>
    <row r="311" spans="1:12" x14ac:dyDescent="0.2">
      <c r="A311" s="6" t="s">
        <v>22</v>
      </c>
      <c r="B311" s="9" t="s">
        <v>346</v>
      </c>
      <c r="C311" s="6" t="s">
        <v>89</v>
      </c>
      <c r="D311" s="10" t="s">
        <v>347</v>
      </c>
      <c r="E311" s="11" t="s">
        <v>41</v>
      </c>
      <c r="F311" s="12">
        <v>456</v>
      </c>
      <c r="K311" t="e">
        <f>(#REF!*21)/100</f>
        <v>#REF!</v>
      </c>
      <c r="L311" t="s">
        <v>7</v>
      </c>
    </row>
    <row r="312" spans="1:12" ht="38.25" x14ac:dyDescent="0.2">
      <c r="A312" t="s">
        <v>29</v>
      </c>
      <c r="D312" s="14" t="s">
        <v>348</v>
      </c>
    </row>
    <row r="313" spans="1:12" x14ac:dyDescent="0.2">
      <c r="A313" s="6" t="s">
        <v>22</v>
      </c>
      <c r="B313" s="9" t="s">
        <v>349</v>
      </c>
      <c r="C313" s="6" t="s">
        <v>24</v>
      </c>
      <c r="D313" s="10" t="s">
        <v>350</v>
      </c>
      <c r="E313" s="11" t="s">
        <v>26</v>
      </c>
      <c r="F313" s="12">
        <v>86.399999999999991</v>
      </c>
      <c r="K313" t="e">
        <f>(#REF!*21)/100</f>
        <v>#REF!</v>
      </c>
      <c r="L313" t="s">
        <v>7</v>
      </c>
    </row>
    <row r="314" spans="1:12" ht="267.75" x14ac:dyDescent="0.2">
      <c r="A314" t="s">
        <v>29</v>
      </c>
      <c r="D314" s="14" t="s">
        <v>351</v>
      </c>
    </row>
    <row r="315" spans="1:12" x14ac:dyDescent="0.2">
      <c r="A315" s="6" t="s">
        <v>22</v>
      </c>
      <c r="B315" s="9" t="s">
        <v>352</v>
      </c>
      <c r="C315" s="6" t="s">
        <v>24</v>
      </c>
      <c r="D315" s="10" t="s">
        <v>353</v>
      </c>
      <c r="E315" s="11" t="s">
        <v>26</v>
      </c>
      <c r="F315" s="12">
        <v>106.8</v>
      </c>
      <c r="K315" t="e">
        <f>(#REF!*21)/100</f>
        <v>#REF!</v>
      </c>
      <c r="L315" t="s">
        <v>7</v>
      </c>
    </row>
    <row r="316" spans="1:12" ht="267.75" x14ac:dyDescent="0.2">
      <c r="A316" t="s">
        <v>29</v>
      </c>
      <c r="D316" s="14" t="s">
        <v>351</v>
      </c>
    </row>
    <row r="317" spans="1:12" x14ac:dyDescent="0.2">
      <c r="A317" s="6" t="s">
        <v>22</v>
      </c>
      <c r="B317" s="9" t="s">
        <v>354</v>
      </c>
      <c r="C317" s="6" t="s">
        <v>24</v>
      </c>
      <c r="D317" s="10" t="s">
        <v>355</v>
      </c>
      <c r="E317" s="11" t="s">
        <v>26</v>
      </c>
      <c r="F317" s="12">
        <v>23.279999999999998</v>
      </c>
      <c r="K317" t="e">
        <f>(#REF!*21)/100</f>
        <v>#REF!</v>
      </c>
      <c r="L317" t="s">
        <v>7</v>
      </c>
    </row>
    <row r="318" spans="1:12" ht="191.25" x14ac:dyDescent="0.2">
      <c r="A318" t="s">
        <v>29</v>
      </c>
      <c r="D318" s="14" t="s">
        <v>356</v>
      </c>
    </row>
    <row r="319" spans="1:12" x14ac:dyDescent="0.2">
      <c r="A319" s="6" t="s">
        <v>22</v>
      </c>
      <c r="B319" s="9" t="s">
        <v>357</v>
      </c>
      <c r="C319" s="6" t="s">
        <v>24</v>
      </c>
      <c r="D319" s="10" t="s">
        <v>358</v>
      </c>
      <c r="E319" s="11" t="s">
        <v>26</v>
      </c>
      <c r="F319" s="12">
        <v>111.6</v>
      </c>
      <c r="K319" t="e">
        <f>(#REF!*0)/100</f>
        <v>#REF!</v>
      </c>
      <c r="L319" t="s">
        <v>9</v>
      </c>
    </row>
    <row r="320" spans="1:12" ht="267.75" x14ac:dyDescent="0.2">
      <c r="A320" t="s">
        <v>29</v>
      </c>
      <c r="D320" s="14" t="s">
        <v>359</v>
      </c>
    </row>
    <row r="321" spans="1:12" x14ac:dyDescent="0.2">
      <c r="A321" s="6" t="s">
        <v>22</v>
      </c>
      <c r="B321" s="9" t="s">
        <v>360</v>
      </c>
      <c r="C321" s="6" t="s">
        <v>24</v>
      </c>
      <c r="D321" s="10" t="s">
        <v>361</v>
      </c>
      <c r="E321" s="11" t="s">
        <v>26</v>
      </c>
      <c r="F321" s="12">
        <v>766.8</v>
      </c>
      <c r="K321" t="e">
        <f>(#REF!*21)/100</f>
        <v>#REF!</v>
      </c>
      <c r="L321" t="s">
        <v>7</v>
      </c>
    </row>
    <row r="322" spans="1:12" ht="280.5" x14ac:dyDescent="0.2">
      <c r="A322" t="s">
        <v>29</v>
      </c>
      <c r="D322" s="14" t="s">
        <v>362</v>
      </c>
    </row>
    <row r="323" spans="1:12" x14ac:dyDescent="0.2">
      <c r="A323" s="6" t="s">
        <v>22</v>
      </c>
      <c r="B323" s="9" t="s">
        <v>363</v>
      </c>
      <c r="C323" s="6" t="s">
        <v>24</v>
      </c>
      <c r="D323" s="10" t="s">
        <v>364</v>
      </c>
      <c r="E323" s="11" t="s">
        <v>26</v>
      </c>
      <c r="F323" s="12">
        <v>319.2</v>
      </c>
      <c r="K323" t="e">
        <f>(#REF!*21)/100</f>
        <v>#REF!</v>
      </c>
      <c r="L323" t="s">
        <v>7</v>
      </c>
    </row>
    <row r="324" spans="1:12" ht="255" x14ac:dyDescent="0.2">
      <c r="A324" t="s">
        <v>29</v>
      </c>
      <c r="D324" s="14" t="s">
        <v>365</v>
      </c>
    </row>
    <row r="325" spans="1:12" x14ac:dyDescent="0.2">
      <c r="A325" s="6" t="s">
        <v>22</v>
      </c>
      <c r="B325" s="9" t="s">
        <v>366</v>
      </c>
      <c r="C325" s="6" t="s">
        <v>24</v>
      </c>
      <c r="D325" s="10" t="s">
        <v>367</v>
      </c>
      <c r="E325" s="11" t="s">
        <v>26</v>
      </c>
      <c r="F325" s="12">
        <v>291.59999999999997</v>
      </c>
      <c r="K325" t="e">
        <f>(#REF!*21)/100</f>
        <v>#REF!</v>
      </c>
      <c r="L325" t="s">
        <v>7</v>
      </c>
    </row>
    <row r="326" spans="1:12" ht="242.25" x14ac:dyDescent="0.2">
      <c r="A326" t="s">
        <v>29</v>
      </c>
      <c r="D326" s="14" t="s">
        <v>368</v>
      </c>
    </row>
    <row r="327" spans="1:12" x14ac:dyDescent="0.2">
      <c r="A327" s="6" t="s">
        <v>22</v>
      </c>
      <c r="B327" s="9" t="s">
        <v>369</v>
      </c>
      <c r="C327" s="6" t="s">
        <v>24</v>
      </c>
      <c r="D327" s="10" t="s">
        <v>370</v>
      </c>
      <c r="E327" s="11" t="s">
        <v>26</v>
      </c>
      <c r="F327" s="12">
        <v>1003.1999999999999</v>
      </c>
      <c r="K327" t="e">
        <f>(#REF!*21)/100</f>
        <v>#REF!</v>
      </c>
      <c r="L327" t="s">
        <v>7</v>
      </c>
    </row>
    <row r="328" spans="1:12" ht="242.25" x14ac:dyDescent="0.2">
      <c r="A328" t="s">
        <v>29</v>
      </c>
      <c r="D328" s="14" t="s">
        <v>371</v>
      </c>
    </row>
    <row r="329" spans="1:12" x14ac:dyDescent="0.2">
      <c r="A329" s="6" t="s">
        <v>22</v>
      </c>
      <c r="B329" s="9" t="s">
        <v>372</v>
      </c>
      <c r="C329" s="6" t="s">
        <v>24</v>
      </c>
      <c r="D329" s="10" t="s">
        <v>373</v>
      </c>
      <c r="E329" s="11" t="s">
        <v>26</v>
      </c>
      <c r="F329" s="12">
        <v>160.79999999999998</v>
      </c>
      <c r="K329" t="e">
        <f>(#REF!*21)/100</f>
        <v>#REF!</v>
      </c>
      <c r="L329" t="s">
        <v>7</v>
      </c>
    </row>
    <row r="330" spans="1:12" ht="229.5" x14ac:dyDescent="0.2">
      <c r="A330" t="s">
        <v>29</v>
      </c>
      <c r="D330" s="14" t="s">
        <v>374</v>
      </c>
    </row>
    <row r="331" spans="1:12" x14ac:dyDescent="0.2">
      <c r="A331" s="6" t="s">
        <v>22</v>
      </c>
      <c r="B331" s="9" t="s">
        <v>375</v>
      </c>
      <c r="C331" s="6" t="s">
        <v>24</v>
      </c>
      <c r="D331" s="10" t="s">
        <v>376</v>
      </c>
      <c r="E331" s="11" t="s">
        <v>26</v>
      </c>
      <c r="F331" s="12">
        <v>885.6</v>
      </c>
      <c r="K331" t="e">
        <f>(#REF!*21)/100</f>
        <v>#REF!</v>
      </c>
      <c r="L331" t="s">
        <v>7</v>
      </c>
    </row>
    <row r="332" spans="1:12" ht="229.5" x14ac:dyDescent="0.2">
      <c r="A332" t="s">
        <v>29</v>
      </c>
      <c r="D332" s="14" t="s">
        <v>377</v>
      </c>
    </row>
    <row r="333" spans="1:12" x14ac:dyDescent="0.2">
      <c r="A333" s="6" t="s">
        <v>22</v>
      </c>
      <c r="B333" s="9" t="s">
        <v>375</v>
      </c>
      <c r="C333" s="6" t="s">
        <v>10</v>
      </c>
      <c r="D333" s="10" t="s">
        <v>378</v>
      </c>
      <c r="E333" s="11" t="s">
        <v>26</v>
      </c>
      <c r="F333" s="12">
        <v>885.6</v>
      </c>
      <c r="K333" t="e">
        <f>(#REF!*21)/100</f>
        <v>#REF!</v>
      </c>
      <c r="L333" t="s">
        <v>7</v>
      </c>
    </row>
    <row r="334" spans="1:12" ht="229.5" x14ac:dyDescent="0.2">
      <c r="A334" t="s">
        <v>29</v>
      </c>
      <c r="D334" s="14" t="s">
        <v>377</v>
      </c>
    </row>
    <row r="335" spans="1:12" ht="25.5" x14ac:dyDescent="0.2">
      <c r="A335" s="6" t="s">
        <v>22</v>
      </c>
      <c r="B335" s="9" t="s">
        <v>375</v>
      </c>
      <c r="C335" s="6" t="s">
        <v>7</v>
      </c>
      <c r="D335" s="10" t="s">
        <v>379</v>
      </c>
      <c r="E335" s="11" t="s">
        <v>26</v>
      </c>
      <c r="F335" s="12">
        <v>885.6</v>
      </c>
      <c r="K335" t="e">
        <f>(#REF!*21)/100</f>
        <v>#REF!</v>
      </c>
      <c r="L335" t="s">
        <v>7</v>
      </c>
    </row>
    <row r="336" spans="1:12" ht="229.5" x14ac:dyDescent="0.2">
      <c r="A336" t="s">
        <v>29</v>
      </c>
      <c r="D336" s="14" t="s">
        <v>377</v>
      </c>
    </row>
    <row r="337" spans="1:12" x14ac:dyDescent="0.2">
      <c r="A337" s="6" t="s">
        <v>22</v>
      </c>
      <c r="B337" s="9" t="s">
        <v>380</v>
      </c>
      <c r="C337" s="6" t="s">
        <v>24</v>
      </c>
      <c r="D337" s="10" t="s">
        <v>381</v>
      </c>
      <c r="E337" s="11" t="s">
        <v>26</v>
      </c>
      <c r="F337" s="12">
        <v>297.59999999999997</v>
      </c>
      <c r="K337" t="e">
        <f>(#REF!*21)/100</f>
        <v>#REF!</v>
      </c>
      <c r="L337" t="s">
        <v>7</v>
      </c>
    </row>
    <row r="338" spans="1:12" ht="280.5" x14ac:dyDescent="0.2">
      <c r="A338" t="s">
        <v>29</v>
      </c>
      <c r="D338" s="14" t="s">
        <v>382</v>
      </c>
    </row>
    <row r="339" spans="1:12" x14ac:dyDescent="0.2">
      <c r="A339" s="6" t="s">
        <v>22</v>
      </c>
      <c r="B339" s="9" t="s">
        <v>383</v>
      </c>
      <c r="C339" s="6" t="s">
        <v>24</v>
      </c>
      <c r="D339" s="10" t="s">
        <v>384</v>
      </c>
      <c r="E339" s="11" t="s">
        <v>26</v>
      </c>
      <c r="F339" s="12">
        <v>1064.3999999999999</v>
      </c>
      <c r="K339" t="e">
        <f>(#REF!*21)/100</f>
        <v>#REF!</v>
      </c>
      <c r="L339" t="s">
        <v>7</v>
      </c>
    </row>
    <row r="340" spans="1:12" ht="293.25" x14ac:dyDescent="0.2">
      <c r="A340" t="s">
        <v>29</v>
      </c>
      <c r="D340" s="14" t="s">
        <v>385</v>
      </c>
    </row>
    <row r="341" spans="1:12" x14ac:dyDescent="0.2">
      <c r="A341" s="6" t="s">
        <v>22</v>
      </c>
      <c r="B341" s="9" t="s">
        <v>386</v>
      </c>
      <c r="C341" s="6" t="s">
        <v>24</v>
      </c>
      <c r="D341" s="10" t="s">
        <v>387</v>
      </c>
      <c r="E341" s="11" t="s">
        <v>26</v>
      </c>
      <c r="F341" s="12">
        <v>596.4</v>
      </c>
      <c r="K341" t="e">
        <f>(#REF!*21)/100</f>
        <v>#REF!</v>
      </c>
      <c r="L341" t="s">
        <v>7</v>
      </c>
    </row>
    <row r="342" spans="1:12" ht="267.75" x14ac:dyDescent="0.2">
      <c r="A342" t="s">
        <v>29</v>
      </c>
      <c r="D342" s="14" t="s">
        <v>351</v>
      </c>
    </row>
    <row r="343" spans="1:12" x14ac:dyDescent="0.2">
      <c r="A343" s="6" t="s">
        <v>22</v>
      </c>
      <c r="B343" s="9" t="s">
        <v>388</v>
      </c>
      <c r="C343" s="6" t="s">
        <v>24</v>
      </c>
      <c r="D343" s="10" t="s">
        <v>389</v>
      </c>
      <c r="E343" s="11" t="s">
        <v>26</v>
      </c>
      <c r="F343" s="12">
        <v>895.19999999999993</v>
      </c>
      <c r="K343" t="e">
        <f>(#REF!*21)/100</f>
        <v>#REF!</v>
      </c>
      <c r="L343" t="s">
        <v>7</v>
      </c>
    </row>
    <row r="344" spans="1:12" ht="280.5" x14ac:dyDescent="0.2">
      <c r="A344" t="s">
        <v>29</v>
      </c>
      <c r="D344" s="14" t="s">
        <v>390</v>
      </c>
    </row>
    <row r="345" spans="1:12" x14ac:dyDescent="0.2">
      <c r="A345" s="6" t="s">
        <v>22</v>
      </c>
      <c r="B345" s="9" t="s">
        <v>391</v>
      </c>
      <c r="C345" s="6" t="s">
        <v>24</v>
      </c>
      <c r="D345" s="10" t="s">
        <v>392</v>
      </c>
      <c r="E345" s="11" t="s">
        <v>129</v>
      </c>
      <c r="F345" s="12">
        <v>19.439999999999998</v>
      </c>
      <c r="K345" t="e">
        <f>(#REF!*21)/100</f>
        <v>#REF!</v>
      </c>
      <c r="L345" t="s">
        <v>7</v>
      </c>
    </row>
    <row r="346" spans="1:12" ht="25.5" x14ac:dyDescent="0.2">
      <c r="A346" t="s">
        <v>29</v>
      </c>
      <c r="D346" s="14" t="s">
        <v>393</v>
      </c>
    </row>
    <row r="347" spans="1:12" x14ac:dyDescent="0.2">
      <c r="A347" s="6" t="s">
        <v>22</v>
      </c>
      <c r="B347" s="9" t="s">
        <v>394</v>
      </c>
      <c r="C347" s="6" t="s">
        <v>24</v>
      </c>
      <c r="D347" s="10" t="s">
        <v>395</v>
      </c>
      <c r="E347" s="11" t="s">
        <v>129</v>
      </c>
      <c r="F347" s="12">
        <v>31.2</v>
      </c>
      <c r="K347" t="e">
        <f>(#REF!*21)/100</f>
        <v>#REF!</v>
      </c>
      <c r="L347" t="s">
        <v>7</v>
      </c>
    </row>
    <row r="348" spans="1:12" ht="25.5" x14ac:dyDescent="0.2">
      <c r="A348" t="s">
        <v>29</v>
      </c>
      <c r="D348" s="14" t="s">
        <v>393</v>
      </c>
    </row>
    <row r="349" spans="1:12" x14ac:dyDescent="0.2">
      <c r="A349" s="6" t="s">
        <v>22</v>
      </c>
      <c r="B349" s="9" t="s">
        <v>396</v>
      </c>
      <c r="C349" s="6" t="s">
        <v>24</v>
      </c>
      <c r="D349" s="10" t="s">
        <v>397</v>
      </c>
      <c r="E349" s="11" t="s">
        <v>129</v>
      </c>
      <c r="F349" s="12">
        <v>31.2</v>
      </c>
      <c r="K349" t="e">
        <f>(#REF!*21)/100</f>
        <v>#REF!</v>
      </c>
      <c r="L349" t="s">
        <v>7</v>
      </c>
    </row>
    <row r="350" spans="1:12" x14ac:dyDescent="0.2">
      <c r="A350" t="s">
        <v>29</v>
      </c>
      <c r="D350" s="14" t="s">
        <v>398</v>
      </c>
    </row>
    <row r="351" spans="1:12" x14ac:dyDescent="0.2">
      <c r="A351" s="6" t="s">
        <v>22</v>
      </c>
      <c r="B351" s="9" t="s">
        <v>399</v>
      </c>
      <c r="C351" s="6" t="s">
        <v>24</v>
      </c>
      <c r="D351" s="10" t="s">
        <v>400</v>
      </c>
      <c r="E351" s="11" t="s">
        <v>129</v>
      </c>
      <c r="F351" s="12">
        <v>33.6</v>
      </c>
      <c r="K351" t="e">
        <f>(#REF!*21)/100</f>
        <v>#REF!</v>
      </c>
      <c r="L351" t="s">
        <v>7</v>
      </c>
    </row>
    <row r="352" spans="1:12" x14ac:dyDescent="0.2">
      <c r="A352" s="13" t="s">
        <v>27</v>
      </c>
      <c r="D352" s="14" t="s">
        <v>401</v>
      </c>
    </row>
    <row r="353" spans="1:12" ht="51" x14ac:dyDescent="0.2">
      <c r="A353" t="s">
        <v>29</v>
      </c>
      <c r="D353" s="14" t="s">
        <v>402</v>
      </c>
    </row>
    <row r="354" spans="1:12" x14ac:dyDescent="0.2">
      <c r="A354" s="6" t="s">
        <v>22</v>
      </c>
      <c r="B354" s="9" t="s">
        <v>403</v>
      </c>
      <c r="C354" s="6" t="s">
        <v>24</v>
      </c>
      <c r="D354" s="10" t="s">
        <v>404</v>
      </c>
      <c r="E354" s="11" t="s">
        <v>129</v>
      </c>
      <c r="F354" s="12">
        <v>48</v>
      </c>
      <c r="K354" t="e">
        <f>(#REF!*21)/100</f>
        <v>#REF!</v>
      </c>
      <c r="L354" t="s">
        <v>7</v>
      </c>
    </row>
    <row r="355" spans="1:12" x14ac:dyDescent="0.2">
      <c r="A355" s="13" t="s">
        <v>27</v>
      </c>
      <c r="D355" s="14" t="s">
        <v>401</v>
      </c>
    </row>
    <row r="356" spans="1:12" ht="51" x14ac:dyDescent="0.2">
      <c r="A356" t="s">
        <v>29</v>
      </c>
      <c r="D356" s="14" t="s">
        <v>402</v>
      </c>
    </row>
    <row r="357" spans="1:12" ht="25.5" x14ac:dyDescent="0.2">
      <c r="A357" s="6" t="s">
        <v>22</v>
      </c>
      <c r="B357" s="9" t="s">
        <v>403</v>
      </c>
      <c r="C357" s="6" t="s">
        <v>89</v>
      </c>
      <c r="D357" s="10" t="s">
        <v>405</v>
      </c>
      <c r="E357" s="11" t="s">
        <v>129</v>
      </c>
      <c r="F357" s="12">
        <v>48</v>
      </c>
      <c r="K357" t="e">
        <f>(#REF!*21)/100</f>
        <v>#REF!</v>
      </c>
      <c r="L357" t="s">
        <v>7</v>
      </c>
    </row>
    <row r="358" spans="1:12" x14ac:dyDescent="0.2">
      <c r="A358" s="13" t="s">
        <v>27</v>
      </c>
      <c r="D358" s="14" t="s">
        <v>406</v>
      </c>
    </row>
    <row r="359" spans="1:12" x14ac:dyDescent="0.2">
      <c r="A359" t="s">
        <v>29</v>
      </c>
      <c r="D359" s="14" t="s">
        <v>407</v>
      </c>
    </row>
    <row r="360" spans="1:12" x14ac:dyDescent="0.2">
      <c r="A360" s="6" t="s">
        <v>22</v>
      </c>
      <c r="B360" s="9" t="s">
        <v>408</v>
      </c>
      <c r="C360" s="6" t="s">
        <v>24</v>
      </c>
      <c r="D360" s="10" t="s">
        <v>409</v>
      </c>
      <c r="E360" s="11" t="s">
        <v>129</v>
      </c>
      <c r="F360" s="12">
        <v>22.08</v>
      </c>
      <c r="K360" t="e">
        <f>(#REF!*21)/100</f>
        <v>#REF!</v>
      </c>
      <c r="L360" t="s">
        <v>7</v>
      </c>
    </row>
    <row r="361" spans="1:12" x14ac:dyDescent="0.2">
      <c r="A361" s="13" t="s">
        <v>27</v>
      </c>
      <c r="D361" s="14" t="s">
        <v>401</v>
      </c>
    </row>
    <row r="362" spans="1:12" ht="51" x14ac:dyDescent="0.2">
      <c r="A362" t="s">
        <v>29</v>
      </c>
      <c r="D362" s="14" t="s">
        <v>410</v>
      </c>
    </row>
    <row r="363" spans="1:12" x14ac:dyDescent="0.2">
      <c r="A363" s="6" t="s">
        <v>22</v>
      </c>
      <c r="B363" s="9" t="s">
        <v>411</v>
      </c>
      <c r="C363" s="6" t="s">
        <v>24</v>
      </c>
      <c r="D363" s="10" t="s">
        <v>412</v>
      </c>
      <c r="E363" s="11" t="s">
        <v>129</v>
      </c>
      <c r="F363" s="12">
        <v>33.6</v>
      </c>
      <c r="K363" t="e">
        <f>(#REF!*21)/100</f>
        <v>#REF!</v>
      </c>
      <c r="L363" t="s">
        <v>7</v>
      </c>
    </row>
    <row r="364" spans="1:12" x14ac:dyDescent="0.2">
      <c r="A364" s="13" t="s">
        <v>27</v>
      </c>
      <c r="D364" s="14" t="s">
        <v>401</v>
      </c>
    </row>
    <row r="365" spans="1:12" ht="51" x14ac:dyDescent="0.2">
      <c r="A365" t="s">
        <v>29</v>
      </c>
      <c r="D365" s="14" t="s">
        <v>410</v>
      </c>
    </row>
    <row r="366" spans="1:12" x14ac:dyDescent="0.2">
      <c r="A366" s="6" t="s">
        <v>22</v>
      </c>
      <c r="B366" s="9" t="s">
        <v>413</v>
      </c>
      <c r="C366" s="6" t="s">
        <v>24</v>
      </c>
      <c r="D366" s="10" t="s">
        <v>414</v>
      </c>
      <c r="E366" s="11" t="s">
        <v>129</v>
      </c>
      <c r="F366" s="12">
        <v>19.439999999999998</v>
      </c>
      <c r="K366" t="e">
        <f>(#REF!*21)/100</f>
        <v>#REF!</v>
      </c>
      <c r="L366" t="s">
        <v>7</v>
      </c>
    </row>
    <row r="367" spans="1:12" ht="25.5" x14ac:dyDescent="0.2">
      <c r="A367" t="s">
        <v>29</v>
      </c>
      <c r="D367" s="14" t="s">
        <v>415</v>
      </c>
    </row>
    <row r="368" spans="1:12" x14ac:dyDescent="0.2">
      <c r="A368" s="6" t="s">
        <v>22</v>
      </c>
      <c r="B368" s="9" t="s">
        <v>416</v>
      </c>
      <c r="C368" s="6" t="s">
        <v>24</v>
      </c>
      <c r="D368" s="10" t="s">
        <v>417</v>
      </c>
      <c r="E368" s="11" t="s">
        <v>129</v>
      </c>
      <c r="F368" s="12">
        <v>25.2</v>
      </c>
      <c r="K368" t="e">
        <f>(#REF!*21)/100</f>
        <v>#REF!</v>
      </c>
      <c r="L368" t="s">
        <v>7</v>
      </c>
    </row>
    <row r="369" spans="1:14" ht="25.5" x14ac:dyDescent="0.2">
      <c r="A369" t="s">
        <v>29</v>
      </c>
      <c r="D369" s="14" t="s">
        <v>418</v>
      </c>
    </row>
    <row r="370" spans="1:14" x14ac:dyDescent="0.2">
      <c r="A370" s="6" t="s">
        <v>22</v>
      </c>
      <c r="B370" s="9" t="s">
        <v>419</v>
      </c>
      <c r="C370" s="6" t="s">
        <v>24</v>
      </c>
      <c r="D370" s="10" t="s">
        <v>420</v>
      </c>
      <c r="E370" s="11" t="s">
        <v>129</v>
      </c>
      <c r="F370" s="12">
        <v>189.6</v>
      </c>
      <c r="K370" t="e">
        <f>(#REF!*21)/100</f>
        <v>#REF!</v>
      </c>
      <c r="L370" t="s">
        <v>7</v>
      </c>
    </row>
    <row r="371" spans="1:14" ht="25.5" x14ac:dyDescent="0.2">
      <c r="A371" t="s">
        <v>29</v>
      </c>
      <c r="D371" s="14" t="s">
        <v>421</v>
      </c>
    </row>
    <row r="372" spans="1:14" x14ac:dyDescent="0.2">
      <c r="A372" s="6" t="s">
        <v>22</v>
      </c>
      <c r="B372" s="9" t="s">
        <v>422</v>
      </c>
      <c r="C372" s="6" t="s">
        <v>24</v>
      </c>
      <c r="D372" s="10" t="s">
        <v>423</v>
      </c>
      <c r="E372" s="11" t="s">
        <v>129</v>
      </c>
      <c r="F372" s="12">
        <v>400.8</v>
      </c>
      <c r="K372" t="e">
        <f>(#REF!*21)/100</f>
        <v>#REF!</v>
      </c>
      <c r="L372" t="s">
        <v>7</v>
      </c>
    </row>
    <row r="373" spans="1:14" ht="38.25" x14ac:dyDescent="0.2">
      <c r="A373" t="s">
        <v>29</v>
      </c>
      <c r="D373" s="14" t="s">
        <v>424</v>
      </c>
    </row>
    <row r="374" spans="1:14" ht="25.5" x14ac:dyDescent="0.2">
      <c r="A374" s="6" t="s">
        <v>22</v>
      </c>
      <c r="B374" s="9" t="s">
        <v>425</v>
      </c>
      <c r="C374" s="6" t="s">
        <v>24</v>
      </c>
      <c r="D374" s="10" t="s">
        <v>426</v>
      </c>
      <c r="E374" s="11" t="s">
        <v>94</v>
      </c>
      <c r="F374" s="12">
        <v>1141.2</v>
      </c>
      <c r="K374" t="e">
        <f>(#REF!*21)/100</f>
        <v>#REF!</v>
      </c>
      <c r="L374" t="s">
        <v>7</v>
      </c>
    </row>
    <row r="375" spans="1:14" ht="127.5" x14ac:dyDescent="0.2">
      <c r="A375" t="s">
        <v>29</v>
      </c>
      <c r="D375" s="14" t="s">
        <v>427</v>
      </c>
    </row>
    <row r="376" spans="1:14" ht="25.5" x14ac:dyDescent="0.2">
      <c r="A376" s="6" t="s">
        <v>22</v>
      </c>
      <c r="B376" s="9" t="s">
        <v>428</v>
      </c>
      <c r="C376" s="6" t="s">
        <v>24</v>
      </c>
      <c r="D376" s="10" t="s">
        <v>429</v>
      </c>
      <c r="E376" s="11" t="s">
        <v>94</v>
      </c>
      <c r="F376" s="12">
        <v>1344</v>
      </c>
      <c r="K376" t="e">
        <f>(#REF!*21)/100</f>
        <v>#REF!</v>
      </c>
      <c r="L376" t="s">
        <v>7</v>
      </c>
    </row>
    <row r="377" spans="1:14" ht="127.5" x14ac:dyDescent="0.2">
      <c r="A377" t="s">
        <v>29</v>
      </c>
      <c r="D377" s="14" t="s">
        <v>430</v>
      </c>
    </row>
    <row r="378" spans="1:14" ht="12.75" customHeight="1" x14ac:dyDescent="0.2">
      <c r="A378" s="2" t="s">
        <v>20</v>
      </c>
      <c r="B378" s="17" t="s">
        <v>7</v>
      </c>
      <c r="C378" s="2"/>
      <c r="D378" s="8" t="s">
        <v>431</v>
      </c>
      <c r="E378" s="2"/>
      <c r="F378" s="2"/>
      <c r="K378" t="e">
        <f>0+N378</f>
        <v>#REF!</v>
      </c>
      <c r="M378" t="e">
        <f>0+#REF!+#REF!+#REF!+#REF!+#REF!+#REF!+#REF!+#REF!+#REF!+#REF!+#REF!+#REF!+#REF!+#REF!+#REF!+#REF!+#REF!+#REF!+#REF!+#REF!+#REF!+#REF!+#REF!+#REF!+#REF!+#REF!+#REF!</f>
        <v>#REF!</v>
      </c>
      <c r="N378" t="e">
        <f>0+K379+K381+K383+K385+K387+K389+K391+K393+K395+K397+K399+K401+K403+K405+K407+K409+K411+K413+K415+K417+K419+K421+K423+K425+K427+K430+K432</f>
        <v>#REF!</v>
      </c>
    </row>
    <row r="379" spans="1:14" x14ac:dyDescent="0.2">
      <c r="A379" s="6" t="s">
        <v>22</v>
      </c>
      <c r="B379" s="9" t="s">
        <v>432</v>
      </c>
      <c r="C379" s="6" t="s">
        <v>24</v>
      </c>
      <c r="D379" s="10" t="s">
        <v>433</v>
      </c>
      <c r="E379" s="11" t="s">
        <v>26</v>
      </c>
      <c r="F379" s="12">
        <v>1344</v>
      </c>
      <c r="K379" t="e">
        <f>(#REF!*21)/100</f>
        <v>#REF!</v>
      </c>
      <c r="L379" t="s">
        <v>7</v>
      </c>
    </row>
    <row r="380" spans="1:14" ht="38.25" x14ac:dyDescent="0.2">
      <c r="A380" t="s">
        <v>29</v>
      </c>
      <c r="D380" s="14" t="s">
        <v>434</v>
      </c>
    </row>
    <row r="381" spans="1:14" x14ac:dyDescent="0.2">
      <c r="A381" s="6" t="s">
        <v>22</v>
      </c>
      <c r="B381" s="9" t="s">
        <v>435</v>
      </c>
      <c r="C381" s="6" t="s">
        <v>24</v>
      </c>
      <c r="D381" s="10" t="s">
        <v>436</v>
      </c>
      <c r="E381" s="11" t="s">
        <v>129</v>
      </c>
      <c r="F381" s="12">
        <v>67.2</v>
      </c>
      <c r="K381" t="e">
        <f>(#REF!*21)/100</f>
        <v>#REF!</v>
      </c>
      <c r="L381" t="s">
        <v>7</v>
      </c>
    </row>
    <row r="382" spans="1:14" ht="38.25" x14ac:dyDescent="0.2">
      <c r="A382" t="s">
        <v>29</v>
      </c>
      <c r="D382" s="14" t="s">
        <v>437</v>
      </c>
    </row>
    <row r="383" spans="1:14" x14ac:dyDescent="0.2">
      <c r="A383" s="6" t="s">
        <v>22</v>
      </c>
      <c r="B383" s="9" t="s">
        <v>438</v>
      </c>
      <c r="C383" s="6" t="s">
        <v>24</v>
      </c>
      <c r="D383" s="10" t="s">
        <v>439</v>
      </c>
      <c r="E383" s="11" t="s">
        <v>205</v>
      </c>
      <c r="F383" s="12">
        <v>301.2</v>
      </c>
      <c r="K383" t="e">
        <f>(#REF!*21)/100</f>
        <v>#REF!</v>
      </c>
      <c r="L383" t="s">
        <v>7</v>
      </c>
    </row>
    <row r="384" spans="1:14" ht="165.75" x14ac:dyDescent="0.2">
      <c r="A384" t="s">
        <v>29</v>
      </c>
      <c r="D384" s="14" t="s">
        <v>440</v>
      </c>
    </row>
    <row r="385" spans="1:12" x14ac:dyDescent="0.2">
      <c r="A385" s="6" t="s">
        <v>22</v>
      </c>
      <c r="B385" s="9" t="s">
        <v>441</v>
      </c>
      <c r="C385" s="6" t="s">
        <v>24</v>
      </c>
      <c r="D385" s="10" t="s">
        <v>442</v>
      </c>
      <c r="E385" s="11" t="s">
        <v>205</v>
      </c>
      <c r="F385" s="12">
        <v>597.6</v>
      </c>
      <c r="K385" t="e">
        <f>(#REF!*21)/100</f>
        <v>#REF!</v>
      </c>
      <c r="L385" t="s">
        <v>7</v>
      </c>
    </row>
    <row r="386" spans="1:12" ht="165.75" x14ac:dyDescent="0.2">
      <c r="A386" t="s">
        <v>29</v>
      </c>
      <c r="D386" s="14" t="s">
        <v>440</v>
      </c>
    </row>
    <row r="387" spans="1:12" x14ac:dyDescent="0.2">
      <c r="A387" s="6" t="s">
        <v>22</v>
      </c>
      <c r="B387" s="9" t="s">
        <v>443</v>
      </c>
      <c r="C387" s="6" t="s">
        <v>24</v>
      </c>
      <c r="D387" s="10" t="s">
        <v>444</v>
      </c>
      <c r="E387" s="11" t="s">
        <v>205</v>
      </c>
      <c r="F387" s="12">
        <v>484.79999999999995</v>
      </c>
      <c r="K387" t="e">
        <f>(#REF!*21)/100</f>
        <v>#REF!</v>
      </c>
      <c r="L387" t="s">
        <v>7</v>
      </c>
    </row>
    <row r="388" spans="1:12" ht="165.75" x14ac:dyDescent="0.2">
      <c r="A388" t="s">
        <v>29</v>
      </c>
      <c r="D388" s="14" t="s">
        <v>440</v>
      </c>
    </row>
    <row r="389" spans="1:12" x14ac:dyDescent="0.2">
      <c r="A389" s="6" t="s">
        <v>22</v>
      </c>
      <c r="B389" s="9" t="s">
        <v>445</v>
      </c>
      <c r="C389" s="6" t="s">
        <v>24</v>
      </c>
      <c r="D389" s="10" t="s">
        <v>446</v>
      </c>
      <c r="E389" s="11" t="s">
        <v>205</v>
      </c>
      <c r="F389" s="12">
        <v>746.4</v>
      </c>
      <c r="K389" t="e">
        <f>(#REF!*21)/100</f>
        <v>#REF!</v>
      </c>
      <c r="L389" t="s">
        <v>7</v>
      </c>
    </row>
    <row r="390" spans="1:12" ht="165.75" x14ac:dyDescent="0.2">
      <c r="A390" t="s">
        <v>29</v>
      </c>
      <c r="D390" s="14" t="s">
        <v>440</v>
      </c>
    </row>
    <row r="391" spans="1:12" x14ac:dyDescent="0.2">
      <c r="A391" s="6" t="s">
        <v>22</v>
      </c>
      <c r="B391" s="9" t="s">
        <v>447</v>
      </c>
      <c r="C391" s="6" t="s">
        <v>24</v>
      </c>
      <c r="D391" s="10" t="s">
        <v>448</v>
      </c>
      <c r="E391" s="11" t="s">
        <v>26</v>
      </c>
      <c r="F391" s="12">
        <v>3960</v>
      </c>
      <c r="K391" t="e">
        <f>(#REF!*21)/100</f>
        <v>#REF!</v>
      </c>
      <c r="L391" t="s">
        <v>7</v>
      </c>
    </row>
    <row r="392" spans="1:12" ht="51" x14ac:dyDescent="0.2">
      <c r="A392" t="s">
        <v>29</v>
      </c>
      <c r="D392" s="14" t="s">
        <v>449</v>
      </c>
    </row>
    <row r="393" spans="1:12" x14ac:dyDescent="0.2">
      <c r="A393" s="6" t="s">
        <v>22</v>
      </c>
      <c r="B393" s="9" t="s">
        <v>450</v>
      </c>
      <c r="C393" s="6" t="s">
        <v>24</v>
      </c>
      <c r="D393" s="10" t="s">
        <v>451</v>
      </c>
      <c r="E393" s="11" t="s">
        <v>129</v>
      </c>
      <c r="F393" s="12">
        <v>75.599999999999994</v>
      </c>
      <c r="K393" t="e">
        <f>(#REF!*21)/100</f>
        <v>#REF!</v>
      </c>
      <c r="L393" t="s">
        <v>7</v>
      </c>
    </row>
    <row r="394" spans="1:12" ht="51" x14ac:dyDescent="0.2">
      <c r="A394" t="s">
        <v>29</v>
      </c>
      <c r="D394" s="14" t="s">
        <v>452</v>
      </c>
    </row>
    <row r="395" spans="1:12" x14ac:dyDescent="0.2">
      <c r="A395" s="6" t="s">
        <v>22</v>
      </c>
      <c r="B395" s="9" t="s">
        <v>453</v>
      </c>
      <c r="C395" s="6" t="s">
        <v>24</v>
      </c>
      <c r="D395" s="10" t="s">
        <v>454</v>
      </c>
      <c r="E395" s="11" t="s">
        <v>26</v>
      </c>
      <c r="F395" s="12">
        <v>1248</v>
      </c>
      <c r="K395" t="e">
        <f>(#REF!*21)/100</f>
        <v>#REF!</v>
      </c>
      <c r="L395" t="s">
        <v>7</v>
      </c>
    </row>
    <row r="396" spans="1:12" ht="38.25" x14ac:dyDescent="0.2">
      <c r="A396" t="s">
        <v>29</v>
      </c>
      <c r="D396" s="14" t="s">
        <v>455</v>
      </c>
    </row>
    <row r="397" spans="1:12" x14ac:dyDescent="0.2">
      <c r="A397" s="6" t="s">
        <v>22</v>
      </c>
      <c r="B397" s="9" t="s">
        <v>456</v>
      </c>
      <c r="C397" s="6" t="s">
        <v>24</v>
      </c>
      <c r="D397" s="10" t="s">
        <v>457</v>
      </c>
      <c r="E397" s="11" t="s">
        <v>129</v>
      </c>
      <c r="F397" s="12">
        <v>96</v>
      </c>
      <c r="K397" t="e">
        <f>(#REF!*21)/100</f>
        <v>#REF!</v>
      </c>
      <c r="L397" t="s">
        <v>7</v>
      </c>
    </row>
    <row r="398" spans="1:12" ht="102" x14ac:dyDescent="0.2">
      <c r="A398" t="s">
        <v>29</v>
      </c>
      <c r="D398" s="14" t="s">
        <v>458</v>
      </c>
    </row>
    <row r="399" spans="1:12" x14ac:dyDescent="0.2">
      <c r="A399" s="6" t="s">
        <v>22</v>
      </c>
      <c r="B399" s="9" t="s">
        <v>459</v>
      </c>
      <c r="C399" s="6" t="s">
        <v>24</v>
      </c>
      <c r="D399" s="10" t="s">
        <v>460</v>
      </c>
      <c r="E399" s="11" t="s">
        <v>129</v>
      </c>
      <c r="F399" s="12">
        <v>252</v>
      </c>
      <c r="K399" t="e">
        <f>(#REF!*21)/100</f>
        <v>#REF!</v>
      </c>
      <c r="L399" t="s">
        <v>7</v>
      </c>
    </row>
    <row r="400" spans="1:12" ht="38.25" x14ac:dyDescent="0.2">
      <c r="A400" t="s">
        <v>29</v>
      </c>
      <c r="D400" s="14" t="s">
        <v>461</v>
      </c>
    </row>
    <row r="401" spans="1:12" x14ac:dyDescent="0.2">
      <c r="A401" s="6" t="s">
        <v>22</v>
      </c>
      <c r="B401" s="9" t="s">
        <v>462</v>
      </c>
      <c r="C401" s="6" t="s">
        <v>24</v>
      </c>
      <c r="D401" s="10" t="s">
        <v>463</v>
      </c>
      <c r="E401" s="11" t="s">
        <v>205</v>
      </c>
      <c r="F401" s="12">
        <v>1308</v>
      </c>
      <c r="K401" t="e">
        <f>(#REF!*21)/100</f>
        <v>#REF!</v>
      </c>
      <c r="L401" t="s">
        <v>7</v>
      </c>
    </row>
    <row r="402" spans="1:12" ht="63.75" x14ac:dyDescent="0.2">
      <c r="A402" t="s">
        <v>29</v>
      </c>
      <c r="D402" s="14" t="s">
        <v>464</v>
      </c>
    </row>
    <row r="403" spans="1:12" ht="25.5" x14ac:dyDescent="0.2">
      <c r="A403" s="6" t="s">
        <v>22</v>
      </c>
      <c r="B403" s="9" t="s">
        <v>465</v>
      </c>
      <c r="C403" s="6" t="s">
        <v>24</v>
      </c>
      <c r="D403" s="10" t="s">
        <v>466</v>
      </c>
      <c r="E403" s="11" t="s">
        <v>26</v>
      </c>
      <c r="F403" s="12">
        <v>4572</v>
      </c>
      <c r="K403" t="e">
        <f>(#REF!*21)/100</f>
        <v>#REF!</v>
      </c>
      <c r="L403" t="s">
        <v>7</v>
      </c>
    </row>
    <row r="404" spans="1:12" ht="38.25" x14ac:dyDescent="0.2">
      <c r="A404" t="s">
        <v>29</v>
      </c>
      <c r="D404" s="14" t="s">
        <v>467</v>
      </c>
    </row>
    <row r="405" spans="1:12" x14ac:dyDescent="0.2">
      <c r="A405" s="6" t="s">
        <v>22</v>
      </c>
      <c r="B405" s="9" t="s">
        <v>468</v>
      </c>
      <c r="C405" s="6" t="s">
        <v>24</v>
      </c>
      <c r="D405" s="10" t="s">
        <v>469</v>
      </c>
      <c r="E405" s="11" t="s">
        <v>26</v>
      </c>
      <c r="F405" s="12">
        <v>4236</v>
      </c>
      <c r="K405" t="e">
        <f>(#REF!*21)/100</f>
        <v>#REF!</v>
      </c>
      <c r="L405" t="s">
        <v>7</v>
      </c>
    </row>
    <row r="406" spans="1:12" ht="369.75" x14ac:dyDescent="0.2">
      <c r="A406" t="s">
        <v>29</v>
      </c>
      <c r="D406" s="14" t="s">
        <v>470</v>
      </c>
    </row>
    <row r="407" spans="1:12" x14ac:dyDescent="0.2">
      <c r="A407" s="6" t="s">
        <v>22</v>
      </c>
      <c r="B407" s="9" t="s">
        <v>471</v>
      </c>
      <c r="C407" s="6" t="s">
        <v>24</v>
      </c>
      <c r="D407" s="10" t="s">
        <v>472</v>
      </c>
      <c r="E407" s="11" t="s">
        <v>26</v>
      </c>
      <c r="F407" s="12">
        <v>4860</v>
      </c>
      <c r="K407" t="e">
        <f>(#REF!*21)/100</f>
        <v>#REF!</v>
      </c>
      <c r="L407" t="s">
        <v>7</v>
      </c>
    </row>
    <row r="408" spans="1:12" ht="369.75" x14ac:dyDescent="0.2">
      <c r="A408" t="s">
        <v>29</v>
      </c>
      <c r="D408" s="14" t="s">
        <v>473</v>
      </c>
    </row>
    <row r="409" spans="1:12" x14ac:dyDescent="0.2">
      <c r="A409" s="6" t="s">
        <v>22</v>
      </c>
      <c r="B409" s="9" t="s">
        <v>474</v>
      </c>
      <c r="C409" s="6" t="s">
        <v>24</v>
      </c>
      <c r="D409" s="10" t="s">
        <v>475</v>
      </c>
      <c r="E409" s="11" t="s">
        <v>26</v>
      </c>
      <c r="F409" s="12">
        <v>5112</v>
      </c>
      <c r="K409" t="e">
        <f>(#REF!*21)/100</f>
        <v>#REF!</v>
      </c>
      <c r="L409" t="s">
        <v>7</v>
      </c>
    </row>
    <row r="410" spans="1:12" ht="369.75" x14ac:dyDescent="0.2">
      <c r="A410" t="s">
        <v>29</v>
      </c>
      <c r="D410" s="14" t="s">
        <v>473</v>
      </c>
    </row>
    <row r="411" spans="1:12" x14ac:dyDescent="0.2">
      <c r="A411" s="6" t="s">
        <v>22</v>
      </c>
      <c r="B411" s="9" t="s">
        <v>476</v>
      </c>
      <c r="C411" s="6" t="s">
        <v>24</v>
      </c>
      <c r="D411" s="10" t="s">
        <v>477</v>
      </c>
      <c r="E411" s="11" t="s">
        <v>26</v>
      </c>
      <c r="F411" s="12">
        <v>4728</v>
      </c>
      <c r="K411" t="e">
        <f>(#REF!*21)/100</f>
        <v>#REF!</v>
      </c>
      <c r="L411" t="s">
        <v>7</v>
      </c>
    </row>
    <row r="412" spans="1:12" ht="369.75" x14ac:dyDescent="0.2">
      <c r="A412" t="s">
        <v>29</v>
      </c>
      <c r="D412" s="14" t="s">
        <v>473</v>
      </c>
    </row>
    <row r="413" spans="1:12" x14ac:dyDescent="0.2">
      <c r="A413" s="6" t="s">
        <v>22</v>
      </c>
      <c r="B413" s="9" t="s">
        <v>478</v>
      </c>
      <c r="C413" s="6" t="s">
        <v>24</v>
      </c>
      <c r="D413" s="10" t="s">
        <v>479</v>
      </c>
      <c r="E413" s="11" t="s">
        <v>26</v>
      </c>
      <c r="F413" s="12">
        <v>4380</v>
      </c>
      <c r="K413" t="e">
        <f>(#REF!*21)/100</f>
        <v>#REF!</v>
      </c>
      <c r="L413" t="s">
        <v>7</v>
      </c>
    </row>
    <row r="414" spans="1:12" ht="369.75" x14ac:dyDescent="0.2">
      <c r="A414" t="s">
        <v>29</v>
      </c>
      <c r="D414" s="14" t="s">
        <v>473</v>
      </c>
    </row>
    <row r="415" spans="1:12" x14ac:dyDescent="0.2">
      <c r="A415" s="6" t="s">
        <v>22</v>
      </c>
      <c r="B415" s="9" t="s">
        <v>480</v>
      </c>
      <c r="C415" s="6" t="s">
        <v>24</v>
      </c>
      <c r="D415" s="10" t="s">
        <v>481</v>
      </c>
      <c r="E415" s="11" t="s">
        <v>26</v>
      </c>
      <c r="F415" s="12">
        <v>5256</v>
      </c>
      <c r="K415" t="e">
        <f>(#REF!*21)/100</f>
        <v>#REF!</v>
      </c>
      <c r="L415" t="s">
        <v>7</v>
      </c>
    </row>
    <row r="416" spans="1:12" ht="369.75" x14ac:dyDescent="0.2">
      <c r="A416" t="s">
        <v>29</v>
      </c>
      <c r="D416" s="14" t="s">
        <v>473</v>
      </c>
    </row>
    <row r="417" spans="1:12" x14ac:dyDescent="0.2">
      <c r="A417" s="6" t="s">
        <v>22</v>
      </c>
      <c r="B417" s="9" t="s">
        <v>482</v>
      </c>
      <c r="C417" s="6" t="s">
        <v>24</v>
      </c>
      <c r="D417" s="10" t="s">
        <v>483</v>
      </c>
      <c r="E417" s="11" t="s">
        <v>26</v>
      </c>
      <c r="F417" s="12">
        <v>5676</v>
      </c>
      <c r="K417" t="e">
        <f>(#REF!*21)/100</f>
        <v>#REF!</v>
      </c>
      <c r="L417" t="s">
        <v>7</v>
      </c>
    </row>
    <row r="418" spans="1:12" ht="369.75" x14ac:dyDescent="0.2">
      <c r="A418" t="s">
        <v>29</v>
      </c>
      <c r="D418" s="14" t="s">
        <v>473</v>
      </c>
    </row>
    <row r="419" spans="1:12" x14ac:dyDescent="0.2">
      <c r="A419" s="6" t="s">
        <v>22</v>
      </c>
      <c r="B419" s="9" t="s">
        <v>484</v>
      </c>
      <c r="C419" s="6" t="s">
        <v>24</v>
      </c>
      <c r="D419" s="10" t="s">
        <v>485</v>
      </c>
      <c r="E419" s="11" t="s">
        <v>41</v>
      </c>
      <c r="F419" s="12">
        <v>40320</v>
      </c>
      <c r="K419" t="e">
        <f>(#REF!*21)/100</f>
        <v>#REF!</v>
      </c>
      <c r="L419" t="s">
        <v>7</v>
      </c>
    </row>
    <row r="420" spans="1:12" ht="267.75" x14ac:dyDescent="0.2">
      <c r="A420" t="s">
        <v>29</v>
      </c>
      <c r="D420" s="14" t="s">
        <v>486</v>
      </c>
    </row>
    <row r="421" spans="1:12" x14ac:dyDescent="0.2">
      <c r="A421" s="6" t="s">
        <v>22</v>
      </c>
      <c r="B421" s="9" t="s">
        <v>487</v>
      </c>
      <c r="C421" s="6" t="s">
        <v>24</v>
      </c>
      <c r="D421" s="10" t="s">
        <v>488</v>
      </c>
      <c r="E421" s="11" t="s">
        <v>41</v>
      </c>
      <c r="F421" s="12">
        <v>35280</v>
      </c>
      <c r="K421" t="e">
        <f>(#REF!*21)/100</f>
        <v>#REF!</v>
      </c>
      <c r="L421" t="s">
        <v>7</v>
      </c>
    </row>
    <row r="422" spans="1:12" ht="267.75" x14ac:dyDescent="0.2">
      <c r="A422" t="s">
        <v>29</v>
      </c>
      <c r="D422" s="14" t="s">
        <v>486</v>
      </c>
    </row>
    <row r="423" spans="1:12" x14ac:dyDescent="0.2">
      <c r="A423" s="6" t="s">
        <v>22</v>
      </c>
      <c r="B423" s="9" t="s">
        <v>489</v>
      </c>
      <c r="C423" s="6" t="s">
        <v>24</v>
      </c>
      <c r="D423" s="10" t="s">
        <v>490</v>
      </c>
      <c r="E423" s="11" t="s">
        <v>129</v>
      </c>
      <c r="F423" s="12">
        <v>386.4</v>
      </c>
      <c r="K423" t="e">
        <f>(#REF!*21)/100</f>
        <v>#REF!</v>
      </c>
      <c r="L423" t="s">
        <v>7</v>
      </c>
    </row>
    <row r="424" spans="1:12" ht="89.25" x14ac:dyDescent="0.2">
      <c r="A424" t="s">
        <v>29</v>
      </c>
      <c r="D424" s="14" t="s">
        <v>491</v>
      </c>
    </row>
    <row r="425" spans="1:12" x14ac:dyDescent="0.2">
      <c r="A425" s="6" t="s">
        <v>22</v>
      </c>
      <c r="B425" s="9" t="s">
        <v>492</v>
      </c>
      <c r="C425" s="6" t="s">
        <v>24</v>
      </c>
      <c r="D425" s="10" t="s">
        <v>493</v>
      </c>
      <c r="E425" s="11" t="s">
        <v>129</v>
      </c>
      <c r="F425" s="12">
        <v>302.39999999999998</v>
      </c>
      <c r="K425" t="e">
        <f>(#REF!*21)/100</f>
        <v>#REF!</v>
      </c>
      <c r="L425" t="s">
        <v>7</v>
      </c>
    </row>
    <row r="426" spans="1:12" ht="102" x14ac:dyDescent="0.2">
      <c r="A426" t="s">
        <v>29</v>
      </c>
      <c r="D426" s="14" t="s">
        <v>494</v>
      </c>
    </row>
    <row r="427" spans="1:12" x14ac:dyDescent="0.2">
      <c r="A427" s="6" t="s">
        <v>22</v>
      </c>
      <c r="B427" s="9" t="s">
        <v>495</v>
      </c>
      <c r="C427" s="6" t="s">
        <v>24</v>
      </c>
      <c r="D427" s="10" t="s">
        <v>496</v>
      </c>
      <c r="E427" s="11" t="s">
        <v>129</v>
      </c>
      <c r="F427" s="12">
        <v>171.6</v>
      </c>
      <c r="K427" t="e">
        <f>(#REF!*21)/100</f>
        <v>#REF!</v>
      </c>
      <c r="L427" t="s">
        <v>7</v>
      </c>
    </row>
    <row r="428" spans="1:12" x14ac:dyDescent="0.2">
      <c r="A428" s="13" t="s">
        <v>27</v>
      </c>
      <c r="D428" s="14" t="s">
        <v>497</v>
      </c>
    </row>
    <row r="429" spans="1:12" ht="102" x14ac:dyDescent="0.2">
      <c r="A429" t="s">
        <v>29</v>
      </c>
      <c r="D429" s="14" t="s">
        <v>498</v>
      </c>
    </row>
    <row r="430" spans="1:12" x14ac:dyDescent="0.2">
      <c r="A430" s="6" t="s">
        <v>22</v>
      </c>
      <c r="B430" s="9" t="s">
        <v>499</v>
      </c>
      <c r="C430" s="6" t="s">
        <v>24</v>
      </c>
      <c r="D430" s="10" t="s">
        <v>500</v>
      </c>
      <c r="E430" s="11" t="s">
        <v>129</v>
      </c>
      <c r="F430" s="12">
        <v>171.6</v>
      </c>
      <c r="K430" t="e">
        <f>(#REF!*21)/100</f>
        <v>#REF!</v>
      </c>
      <c r="L430" t="s">
        <v>7</v>
      </c>
    </row>
    <row r="431" spans="1:12" ht="102" x14ac:dyDescent="0.2">
      <c r="A431" t="s">
        <v>29</v>
      </c>
      <c r="D431" s="14" t="s">
        <v>501</v>
      </c>
    </row>
    <row r="432" spans="1:12" x14ac:dyDescent="0.2">
      <c r="A432" s="6" t="s">
        <v>22</v>
      </c>
      <c r="B432" s="9" t="s">
        <v>502</v>
      </c>
      <c r="C432" s="6" t="s">
        <v>24</v>
      </c>
      <c r="D432" s="10" t="s">
        <v>503</v>
      </c>
      <c r="E432" s="11" t="s">
        <v>129</v>
      </c>
      <c r="F432" s="12">
        <v>92.399999999999991</v>
      </c>
      <c r="K432" t="e">
        <f>(#REF!*0)/100</f>
        <v>#REF!</v>
      </c>
      <c r="L432" t="s">
        <v>9</v>
      </c>
    </row>
    <row r="433" spans="1:14" x14ac:dyDescent="0.2">
      <c r="A433" s="13" t="s">
        <v>27</v>
      </c>
      <c r="D433" s="14" t="s">
        <v>504</v>
      </c>
    </row>
    <row r="434" spans="1:14" ht="102" x14ac:dyDescent="0.2">
      <c r="A434" t="s">
        <v>29</v>
      </c>
      <c r="D434" s="14" t="s">
        <v>505</v>
      </c>
    </row>
    <row r="435" spans="1:14" ht="12.75" customHeight="1" x14ac:dyDescent="0.2">
      <c r="A435" s="2" t="s">
        <v>20</v>
      </c>
      <c r="B435" s="17" t="s">
        <v>6</v>
      </c>
      <c r="C435" s="2"/>
      <c r="D435" s="8" t="s">
        <v>506</v>
      </c>
      <c r="E435" s="2"/>
      <c r="F435" s="2"/>
      <c r="K435" t="e">
        <f>0+N435</f>
        <v>#REF!</v>
      </c>
      <c r="M435" t="e">
        <f>0+#REF!+#REF!+#REF!+#REF!+#REF!+#REF!+#REF!+#REF!+#REF!+#REF!+#REF!+#REF!+#REF!+#REF!+#REF!+#REF!+#REF!+#REF!+#REF!+#REF!+#REF!+#REF!+#REF!+#REF!+#REF!</f>
        <v>#REF!</v>
      </c>
      <c r="N435" t="e">
        <f>0+K436+K438+K440+K442+K444+K446+K448+K450+K452+K454+K456+K458+K460+K462+K464+K466+K468+K470+K472+K474+K476+K478+K480+K482+K484</f>
        <v>#REF!</v>
      </c>
    </row>
    <row r="436" spans="1:14" x14ac:dyDescent="0.2">
      <c r="A436" s="6" t="s">
        <v>22</v>
      </c>
      <c r="B436" s="9" t="s">
        <v>507</v>
      </c>
      <c r="C436" s="6" t="s">
        <v>24</v>
      </c>
      <c r="D436" s="10" t="s">
        <v>508</v>
      </c>
      <c r="E436" s="11" t="s">
        <v>26</v>
      </c>
      <c r="F436" s="12">
        <v>21480</v>
      </c>
      <c r="K436" t="e">
        <f>(#REF!*21)/100</f>
        <v>#REF!</v>
      </c>
      <c r="L436" t="s">
        <v>7</v>
      </c>
    </row>
    <row r="437" spans="1:14" ht="229.5" x14ac:dyDescent="0.2">
      <c r="A437" t="s">
        <v>29</v>
      </c>
      <c r="D437" s="14" t="s">
        <v>509</v>
      </c>
    </row>
    <row r="438" spans="1:14" x14ac:dyDescent="0.2">
      <c r="A438" s="6" t="s">
        <v>22</v>
      </c>
      <c r="B438" s="9" t="s">
        <v>510</v>
      </c>
      <c r="C438" s="6" t="s">
        <v>24</v>
      </c>
      <c r="D438" s="10" t="s">
        <v>511</v>
      </c>
      <c r="E438" s="11" t="s">
        <v>26</v>
      </c>
      <c r="F438" s="12">
        <v>4344</v>
      </c>
      <c r="K438" t="e">
        <f>(#REF!*21)/100</f>
        <v>#REF!</v>
      </c>
      <c r="L438" t="s">
        <v>7</v>
      </c>
    </row>
    <row r="439" spans="1:14" ht="38.25" x14ac:dyDescent="0.2">
      <c r="A439" t="s">
        <v>29</v>
      </c>
      <c r="D439" s="14" t="s">
        <v>461</v>
      </c>
    </row>
    <row r="440" spans="1:14" x14ac:dyDescent="0.2">
      <c r="A440" s="6" t="s">
        <v>22</v>
      </c>
      <c r="B440" s="9" t="s">
        <v>512</v>
      </c>
      <c r="C440" s="6" t="s">
        <v>24</v>
      </c>
      <c r="D440" s="10" t="s">
        <v>513</v>
      </c>
      <c r="E440" s="11" t="s">
        <v>26</v>
      </c>
      <c r="F440" s="12">
        <v>4560</v>
      </c>
      <c r="K440" t="e">
        <f>(#REF!*21)/100</f>
        <v>#REF!</v>
      </c>
      <c r="L440" t="s">
        <v>7</v>
      </c>
    </row>
    <row r="441" spans="1:14" ht="38.25" x14ac:dyDescent="0.2">
      <c r="A441" t="s">
        <v>29</v>
      </c>
      <c r="D441" s="14" t="s">
        <v>461</v>
      </c>
    </row>
    <row r="442" spans="1:14" x14ac:dyDescent="0.2">
      <c r="A442" s="6" t="s">
        <v>22</v>
      </c>
      <c r="B442" s="9" t="s">
        <v>514</v>
      </c>
      <c r="C442" s="6" t="s">
        <v>24</v>
      </c>
      <c r="D442" s="10" t="s">
        <v>515</v>
      </c>
      <c r="E442" s="11" t="s">
        <v>26</v>
      </c>
      <c r="F442" s="12">
        <v>10164</v>
      </c>
      <c r="K442" t="e">
        <f>(#REF!*21)/100</f>
        <v>#REF!</v>
      </c>
      <c r="L442" t="s">
        <v>7</v>
      </c>
    </row>
    <row r="443" spans="1:14" ht="369.75" x14ac:dyDescent="0.2">
      <c r="A443" t="s">
        <v>29</v>
      </c>
      <c r="D443" s="14" t="s">
        <v>473</v>
      </c>
    </row>
    <row r="444" spans="1:14" x14ac:dyDescent="0.2">
      <c r="A444" s="6" t="s">
        <v>22</v>
      </c>
      <c r="B444" s="9" t="s">
        <v>516</v>
      </c>
      <c r="C444" s="6" t="s">
        <v>24</v>
      </c>
      <c r="D444" s="10" t="s">
        <v>517</v>
      </c>
      <c r="E444" s="11" t="s">
        <v>41</v>
      </c>
      <c r="F444" s="12">
        <v>50880</v>
      </c>
      <c r="K444" t="e">
        <f>(#REF!*21)/100</f>
        <v>#REF!</v>
      </c>
      <c r="L444" t="s">
        <v>7</v>
      </c>
    </row>
    <row r="445" spans="1:14" ht="267.75" x14ac:dyDescent="0.2">
      <c r="A445" t="s">
        <v>29</v>
      </c>
      <c r="D445" s="14" t="s">
        <v>486</v>
      </c>
    </row>
    <row r="446" spans="1:14" x14ac:dyDescent="0.2">
      <c r="A446" s="6" t="s">
        <v>22</v>
      </c>
      <c r="B446" s="9" t="s">
        <v>518</v>
      </c>
      <c r="C446" s="6" t="s">
        <v>24</v>
      </c>
      <c r="D446" s="10" t="s">
        <v>519</v>
      </c>
      <c r="E446" s="11" t="s">
        <v>41</v>
      </c>
      <c r="F446" s="12">
        <v>45240</v>
      </c>
      <c r="K446" t="e">
        <f>(#REF!*21)/100</f>
        <v>#REF!</v>
      </c>
      <c r="L446" t="s">
        <v>7</v>
      </c>
    </row>
    <row r="447" spans="1:14" ht="267.75" x14ac:dyDescent="0.2">
      <c r="A447" t="s">
        <v>29</v>
      </c>
      <c r="D447" s="14" t="s">
        <v>486</v>
      </c>
    </row>
    <row r="448" spans="1:14" x14ac:dyDescent="0.2">
      <c r="A448" s="6" t="s">
        <v>22</v>
      </c>
      <c r="B448" s="9" t="s">
        <v>520</v>
      </c>
      <c r="C448" s="6" t="s">
        <v>24</v>
      </c>
      <c r="D448" s="10" t="s">
        <v>521</v>
      </c>
      <c r="E448" s="11" t="s">
        <v>522</v>
      </c>
      <c r="F448" s="12">
        <v>190.79999999999998</v>
      </c>
      <c r="K448" t="e">
        <f>(#REF!*21)/100</f>
        <v>#REF!</v>
      </c>
      <c r="L448" t="s">
        <v>7</v>
      </c>
    </row>
    <row r="449" spans="1:12" ht="25.5" x14ac:dyDescent="0.2">
      <c r="A449" t="s">
        <v>29</v>
      </c>
      <c r="D449" s="14" t="s">
        <v>523</v>
      </c>
    </row>
    <row r="450" spans="1:12" x14ac:dyDescent="0.2">
      <c r="A450" s="6" t="s">
        <v>22</v>
      </c>
      <c r="B450" s="9" t="s">
        <v>524</v>
      </c>
      <c r="C450" s="6" t="s">
        <v>24</v>
      </c>
      <c r="D450" s="10" t="s">
        <v>525</v>
      </c>
      <c r="E450" s="11" t="s">
        <v>26</v>
      </c>
      <c r="F450" s="12">
        <v>9792</v>
      </c>
      <c r="K450" t="e">
        <f>(#REF!*21)/100</f>
        <v>#REF!</v>
      </c>
      <c r="L450" t="s">
        <v>7</v>
      </c>
    </row>
    <row r="451" spans="1:12" ht="369.75" x14ac:dyDescent="0.2">
      <c r="A451" t="s">
        <v>29</v>
      </c>
      <c r="D451" s="14" t="s">
        <v>526</v>
      </c>
    </row>
    <row r="452" spans="1:12" x14ac:dyDescent="0.2">
      <c r="A452" s="6" t="s">
        <v>22</v>
      </c>
      <c r="B452" s="9" t="s">
        <v>527</v>
      </c>
      <c r="C452" s="6" t="s">
        <v>24</v>
      </c>
      <c r="D452" s="10" t="s">
        <v>528</v>
      </c>
      <c r="E452" s="11" t="s">
        <v>26</v>
      </c>
      <c r="F452" s="12">
        <v>14880</v>
      </c>
      <c r="K452" t="e">
        <f>(#REF!*21)/100</f>
        <v>#REF!</v>
      </c>
      <c r="L452" t="s">
        <v>7</v>
      </c>
    </row>
    <row r="453" spans="1:12" ht="382.5" x14ac:dyDescent="0.2">
      <c r="A453" t="s">
        <v>29</v>
      </c>
      <c r="D453" s="14" t="s">
        <v>529</v>
      </c>
    </row>
    <row r="454" spans="1:12" x14ac:dyDescent="0.2">
      <c r="A454" s="6" t="s">
        <v>22</v>
      </c>
      <c r="B454" s="9" t="s">
        <v>530</v>
      </c>
      <c r="C454" s="6" t="s">
        <v>24</v>
      </c>
      <c r="D454" s="10" t="s">
        <v>531</v>
      </c>
      <c r="E454" s="11" t="s">
        <v>26</v>
      </c>
      <c r="F454" s="12">
        <v>15240</v>
      </c>
      <c r="K454" t="e">
        <f>(#REF!*21)/100</f>
        <v>#REF!</v>
      </c>
      <c r="L454" t="s">
        <v>7</v>
      </c>
    </row>
    <row r="455" spans="1:12" ht="382.5" x14ac:dyDescent="0.2">
      <c r="A455" t="s">
        <v>29</v>
      </c>
      <c r="D455" s="14" t="s">
        <v>529</v>
      </c>
    </row>
    <row r="456" spans="1:12" x14ac:dyDescent="0.2">
      <c r="A456" s="6" t="s">
        <v>22</v>
      </c>
      <c r="B456" s="9" t="s">
        <v>532</v>
      </c>
      <c r="C456" s="6" t="s">
        <v>24</v>
      </c>
      <c r="D456" s="10" t="s">
        <v>533</v>
      </c>
      <c r="E456" s="11" t="s">
        <v>41</v>
      </c>
      <c r="F456" s="12">
        <v>40920</v>
      </c>
      <c r="K456" t="e">
        <f>(#REF!*21)/100</f>
        <v>#REF!</v>
      </c>
      <c r="L456" t="s">
        <v>7</v>
      </c>
    </row>
    <row r="457" spans="1:12" ht="242.25" x14ac:dyDescent="0.2">
      <c r="A457" t="s">
        <v>29</v>
      </c>
      <c r="D457" s="14" t="s">
        <v>534</v>
      </c>
    </row>
    <row r="458" spans="1:12" x14ac:dyDescent="0.2">
      <c r="A458" s="6" t="s">
        <v>22</v>
      </c>
      <c r="B458" s="9" t="s">
        <v>535</v>
      </c>
      <c r="C458" s="6" t="s">
        <v>24</v>
      </c>
      <c r="D458" s="10" t="s">
        <v>536</v>
      </c>
      <c r="E458" s="11" t="s">
        <v>41</v>
      </c>
      <c r="F458" s="12">
        <v>42120</v>
      </c>
      <c r="K458" t="e">
        <f>(#REF!*21)/100</f>
        <v>#REF!</v>
      </c>
      <c r="L458" t="s">
        <v>7</v>
      </c>
    </row>
    <row r="459" spans="1:12" ht="242.25" x14ac:dyDescent="0.2">
      <c r="A459" t="s">
        <v>29</v>
      </c>
      <c r="D459" s="14" t="s">
        <v>534</v>
      </c>
    </row>
    <row r="460" spans="1:12" x14ac:dyDescent="0.2">
      <c r="A460" s="6" t="s">
        <v>22</v>
      </c>
      <c r="B460" s="9" t="s">
        <v>537</v>
      </c>
      <c r="C460" s="6" t="s">
        <v>24</v>
      </c>
      <c r="D460" s="10" t="s">
        <v>538</v>
      </c>
      <c r="E460" s="11" t="s">
        <v>26</v>
      </c>
      <c r="F460" s="12">
        <v>19440</v>
      </c>
      <c r="K460" t="e">
        <f>(#REF!*21)/100</f>
        <v>#REF!</v>
      </c>
      <c r="L460" t="s">
        <v>7</v>
      </c>
    </row>
    <row r="461" spans="1:12" ht="229.5" x14ac:dyDescent="0.2">
      <c r="A461" t="s">
        <v>29</v>
      </c>
      <c r="D461" s="14" t="s">
        <v>539</v>
      </c>
    </row>
    <row r="462" spans="1:12" ht="25.5" x14ac:dyDescent="0.2">
      <c r="A462" s="6" t="s">
        <v>22</v>
      </c>
      <c r="B462" s="9" t="s">
        <v>540</v>
      </c>
      <c r="C462" s="6" t="s">
        <v>24</v>
      </c>
      <c r="D462" s="10" t="s">
        <v>541</v>
      </c>
      <c r="E462" s="11" t="s">
        <v>26</v>
      </c>
      <c r="F462" s="12">
        <v>4884</v>
      </c>
      <c r="K462" t="e">
        <f>(#REF!*21)/100</f>
        <v>#REF!</v>
      </c>
      <c r="L462" t="s">
        <v>7</v>
      </c>
    </row>
    <row r="463" spans="1:12" ht="38.25" x14ac:dyDescent="0.2">
      <c r="A463" t="s">
        <v>29</v>
      </c>
      <c r="D463" s="14" t="s">
        <v>542</v>
      </c>
    </row>
    <row r="464" spans="1:12" ht="25.5" x14ac:dyDescent="0.2">
      <c r="A464" s="6" t="s">
        <v>22</v>
      </c>
      <c r="B464" s="9" t="s">
        <v>543</v>
      </c>
      <c r="C464" s="6" t="s">
        <v>24</v>
      </c>
      <c r="D464" s="10" t="s">
        <v>544</v>
      </c>
      <c r="E464" s="11" t="s">
        <v>26</v>
      </c>
      <c r="F464" s="12">
        <v>5052</v>
      </c>
      <c r="K464" t="e">
        <f>(#REF!*21)/100</f>
        <v>#REF!</v>
      </c>
      <c r="L464" t="s">
        <v>7</v>
      </c>
    </row>
    <row r="465" spans="1:12" ht="38.25" x14ac:dyDescent="0.2">
      <c r="A465" t="s">
        <v>29</v>
      </c>
      <c r="D465" s="14" t="s">
        <v>542</v>
      </c>
    </row>
    <row r="466" spans="1:12" x14ac:dyDescent="0.2">
      <c r="A466" s="6" t="s">
        <v>22</v>
      </c>
      <c r="B466" s="9" t="s">
        <v>545</v>
      </c>
      <c r="C466" s="6" t="s">
        <v>24</v>
      </c>
      <c r="D466" s="10" t="s">
        <v>546</v>
      </c>
      <c r="E466" s="11" t="s">
        <v>26</v>
      </c>
      <c r="F466" s="12">
        <v>6792</v>
      </c>
      <c r="K466" t="e">
        <f>(#REF!*21)/100</f>
        <v>#REF!</v>
      </c>
      <c r="L466" t="s">
        <v>7</v>
      </c>
    </row>
    <row r="467" spans="1:12" ht="369.75" x14ac:dyDescent="0.2">
      <c r="A467" t="s">
        <v>29</v>
      </c>
      <c r="D467" s="14" t="s">
        <v>547</v>
      </c>
    </row>
    <row r="468" spans="1:12" x14ac:dyDescent="0.2">
      <c r="A468" s="6" t="s">
        <v>22</v>
      </c>
      <c r="B468" s="9" t="s">
        <v>548</v>
      </c>
      <c r="C468" s="6" t="s">
        <v>24</v>
      </c>
      <c r="D468" s="10" t="s">
        <v>549</v>
      </c>
      <c r="E468" s="11" t="s">
        <v>26</v>
      </c>
      <c r="F468" s="12">
        <v>7140</v>
      </c>
      <c r="K468" t="e">
        <f>(#REF!*21)/100</f>
        <v>#REF!</v>
      </c>
      <c r="L468" t="s">
        <v>7</v>
      </c>
    </row>
    <row r="469" spans="1:12" ht="369.75" x14ac:dyDescent="0.2">
      <c r="A469" t="s">
        <v>29</v>
      </c>
      <c r="D469" s="14" t="s">
        <v>547</v>
      </c>
    </row>
    <row r="470" spans="1:12" x14ac:dyDescent="0.2">
      <c r="A470" s="6" t="s">
        <v>22</v>
      </c>
      <c r="B470" s="9" t="s">
        <v>550</v>
      </c>
      <c r="C470" s="6" t="s">
        <v>24</v>
      </c>
      <c r="D470" s="10" t="s">
        <v>551</v>
      </c>
      <c r="E470" s="11" t="s">
        <v>26</v>
      </c>
      <c r="F470" s="12">
        <v>9060</v>
      </c>
      <c r="K470" t="e">
        <f>(#REF!*21)/100</f>
        <v>#REF!</v>
      </c>
      <c r="L470" t="s">
        <v>7</v>
      </c>
    </row>
    <row r="471" spans="1:12" ht="369.75" x14ac:dyDescent="0.2">
      <c r="A471" t="s">
        <v>29</v>
      </c>
      <c r="D471" s="14" t="s">
        <v>547</v>
      </c>
    </row>
    <row r="472" spans="1:12" x14ac:dyDescent="0.2">
      <c r="A472" s="6" t="s">
        <v>22</v>
      </c>
      <c r="B472" s="9" t="s">
        <v>552</v>
      </c>
      <c r="C472" s="6" t="s">
        <v>24</v>
      </c>
      <c r="D472" s="10" t="s">
        <v>553</v>
      </c>
      <c r="E472" s="11" t="s">
        <v>41</v>
      </c>
      <c r="F472" s="12">
        <v>41520</v>
      </c>
      <c r="K472" t="e">
        <f>(#REF!*21)/100</f>
        <v>#REF!</v>
      </c>
      <c r="L472" t="s">
        <v>7</v>
      </c>
    </row>
    <row r="473" spans="1:12" ht="267.75" x14ac:dyDescent="0.2">
      <c r="A473" t="s">
        <v>29</v>
      </c>
      <c r="D473" s="14" t="s">
        <v>486</v>
      </c>
    </row>
    <row r="474" spans="1:12" x14ac:dyDescent="0.2">
      <c r="A474" s="6" t="s">
        <v>22</v>
      </c>
      <c r="B474" s="9" t="s">
        <v>554</v>
      </c>
      <c r="C474" s="6" t="s">
        <v>24</v>
      </c>
      <c r="D474" s="10" t="s">
        <v>555</v>
      </c>
      <c r="E474" s="11" t="s">
        <v>41</v>
      </c>
      <c r="F474" s="12">
        <v>36480</v>
      </c>
      <c r="K474" t="e">
        <f>(#REF!*21)/100</f>
        <v>#REF!</v>
      </c>
      <c r="L474" t="s">
        <v>7</v>
      </c>
    </row>
    <row r="475" spans="1:12" ht="267.75" x14ac:dyDescent="0.2">
      <c r="A475" t="s">
        <v>29</v>
      </c>
      <c r="D475" s="14" t="s">
        <v>486</v>
      </c>
    </row>
    <row r="476" spans="1:12" x14ac:dyDescent="0.2">
      <c r="A476" s="6" t="s">
        <v>22</v>
      </c>
      <c r="B476" s="9" t="s">
        <v>556</v>
      </c>
      <c r="C476" s="6" t="s">
        <v>24</v>
      </c>
      <c r="D476" s="10" t="s">
        <v>557</v>
      </c>
      <c r="E476" s="11" t="s">
        <v>26</v>
      </c>
      <c r="F476" s="12">
        <v>8424</v>
      </c>
      <c r="K476" t="e">
        <f>(#REF!*21)/100</f>
        <v>#REF!</v>
      </c>
      <c r="L476" t="s">
        <v>7</v>
      </c>
    </row>
    <row r="477" spans="1:12" ht="369.75" x14ac:dyDescent="0.2">
      <c r="A477" t="s">
        <v>29</v>
      </c>
      <c r="D477" s="14" t="s">
        <v>547</v>
      </c>
    </row>
    <row r="478" spans="1:12" x14ac:dyDescent="0.2">
      <c r="A478" s="6" t="s">
        <v>22</v>
      </c>
      <c r="B478" s="9" t="s">
        <v>558</v>
      </c>
      <c r="C478" s="6" t="s">
        <v>24</v>
      </c>
      <c r="D478" s="10" t="s">
        <v>559</v>
      </c>
      <c r="E478" s="11" t="s">
        <v>41</v>
      </c>
      <c r="F478" s="12">
        <v>40320</v>
      </c>
      <c r="K478" t="e">
        <f>(#REF!*21)/100</f>
        <v>#REF!</v>
      </c>
      <c r="L478" t="s">
        <v>7</v>
      </c>
    </row>
    <row r="479" spans="1:12" ht="267.75" x14ac:dyDescent="0.2">
      <c r="A479" t="s">
        <v>29</v>
      </c>
      <c r="D479" s="14" t="s">
        <v>486</v>
      </c>
    </row>
    <row r="480" spans="1:12" x14ac:dyDescent="0.2">
      <c r="A480" s="6" t="s">
        <v>22</v>
      </c>
      <c r="B480" s="9" t="s">
        <v>560</v>
      </c>
      <c r="C480" s="6" t="s">
        <v>24</v>
      </c>
      <c r="D480" s="10" t="s">
        <v>561</v>
      </c>
      <c r="E480" s="11" t="s">
        <v>522</v>
      </c>
      <c r="F480" s="12">
        <v>92.399999999999991</v>
      </c>
      <c r="K480" t="e">
        <f>(#REF!*21)/100</f>
        <v>#REF!</v>
      </c>
      <c r="L480" t="s">
        <v>7</v>
      </c>
    </row>
    <row r="481" spans="1:14" ht="293.25" x14ac:dyDescent="0.2">
      <c r="A481" t="s">
        <v>29</v>
      </c>
      <c r="D481" s="14" t="s">
        <v>562</v>
      </c>
    </row>
    <row r="482" spans="1:14" x14ac:dyDescent="0.2">
      <c r="A482" s="6" t="s">
        <v>22</v>
      </c>
      <c r="B482" s="9" t="s">
        <v>563</v>
      </c>
      <c r="C482" s="6" t="s">
        <v>24</v>
      </c>
      <c r="D482" s="10" t="s">
        <v>564</v>
      </c>
      <c r="E482" s="11" t="s">
        <v>522</v>
      </c>
      <c r="F482" s="12">
        <v>99.6</v>
      </c>
      <c r="K482" t="e">
        <f>(#REF!*21)/100</f>
        <v>#REF!</v>
      </c>
      <c r="L482" t="s">
        <v>7</v>
      </c>
    </row>
    <row r="483" spans="1:14" ht="293.25" x14ac:dyDescent="0.2">
      <c r="A483" t="s">
        <v>29</v>
      </c>
      <c r="D483" s="14" t="s">
        <v>562</v>
      </c>
    </row>
    <row r="484" spans="1:14" x14ac:dyDescent="0.2">
      <c r="A484" s="6" t="s">
        <v>22</v>
      </c>
      <c r="B484" s="9" t="s">
        <v>565</v>
      </c>
      <c r="C484" s="6" t="s">
        <v>24</v>
      </c>
      <c r="D484" s="10" t="s">
        <v>566</v>
      </c>
      <c r="E484" s="11" t="s">
        <v>522</v>
      </c>
      <c r="F484" s="12">
        <v>103.2</v>
      </c>
      <c r="K484" t="e">
        <f>(#REF!*21)/100</f>
        <v>#REF!</v>
      </c>
      <c r="L484" t="s">
        <v>7</v>
      </c>
    </row>
    <row r="485" spans="1:14" ht="293.25" x14ac:dyDescent="0.2">
      <c r="A485" t="s">
        <v>29</v>
      </c>
      <c r="D485" s="14" t="s">
        <v>562</v>
      </c>
    </row>
    <row r="486" spans="1:14" ht="12.75" customHeight="1" x14ac:dyDescent="0.2">
      <c r="A486" s="2" t="s">
        <v>20</v>
      </c>
      <c r="B486" s="17" t="s">
        <v>14</v>
      </c>
      <c r="C486" s="2"/>
      <c r="D486" s="8" t="s">
        <v>567</v>
      </c>
      <c r="E486" s="2"/>
      <c r="F486" s="2"/>
      <c r="K486" t="e">
        <f>0+N486</f>
        <v>#REF!</v>
      </c>
      <c r="M486" t="e">
        <f>0+#REF!+#REF!+#REF!+#REF!+#REF!+#REF!+#REF!+#REF!+#REF!+#REF!+#REF!+#REF!+#REF!+#REF!+#REF!+#REF!+#REF!+#REF!+#REF!+#REF!+#REF!+#REF!+#REF!+#REF!+#REF!+#REF!+#REF!+#REF!</f>
        <v>#REF!</v>
      </c>
      <c r="N486" t="e">
        <f>0+K487+K489+K491+K493+K495+K497+K499+K501+K503+K505+K507+K509+K512+K514+K516+K518+K520+K522+K524+K526+K529+K531+K533+K536+K539+K542+K545+K548</f>
        <v>#REF!</v>
      </c>
    </row>
    <row r="487" spans="1:14" x14ac:dyDescent="0.2">
      <c r="A487" s="6" t="s">
        <v>22</v>
      </c>
      <c r="B487" s="9" t="s">
        <v>568</v>
      </c>
      <c r="C487" s="6" t="s">
        <v>24</v>
      </c>
      <c r="D487" s="10" t="s">
        <v>569</v>
      </c>
      <c r="E487" s="11" t="s">
        <v>26</v>
      </c>
      <c r="F487" s="12">
        <v>14280</v>
      </c>
      <c r="K487" t="e">
        <f>(#REF!*21)/100</f>
        <v>#REF!</v>
      </c>
      <c r="L487" t="s">
        <v>7</v>
      </c>
    </row>
    <row r="488" spans="1:14" ht="369.75" x14ac:dyDescent="0.2">
      <c r="A488" t="s">
        <v>29</v>
      </c>
      <c r="D488" s="14" t="s">
        <v>547</v>
      </c>
    </row>
    <row r="489" spans="1:14" x14ac:dyDescent="0.2">
      <c r="A489" s="6" t="s">
        <v>22</v>
      </c>
      <c r="B489" s="9" t="s">
        <v>570</v>
      </c>
      <c r="C489" s="6" t="s">
        <v>24</v>
      </c>
      <c r="D489" s="10" t="s">
        <v>571</v>
      </c>
      <c r="E489" s="11" t="s">
        <v>41</v>
      </c>
      <c r="F489" s="12">
        <v>44760</v>
      </c>
      <c r="K489" t="e">
        <f>(#REF!*21)/100</f>
        <v>#REF!</v>
      </c>
      <c r="L489" t="s">
        <v>7</v>
      </c>
    </row>
    <row r="490" spans="1:14" ht="267.75" x14ac:dyDescent="0.2">
      <c r="A490" t="s">
        <v>29</v>
      </c>
      <c r="D490" s="14" t="s">
        <v>572</v>
      </c>
    </row>
    <row r="491" spans="1:14" x14ac:dyDescent="0.2">
      <c r="A491" s="6" t="s">
        <v>22</v>
      </c>
      <c r="B491" s="9" t="s">
        <v>573</v>
      </c>
      <c r="C491" s="6" t="s">
        <v>24</v>
      </c>
      <c r="D491" s="10" t="s">
        <v>574</v>
      </c>
      <c r="E491" s="11" t="s">
        <v>41</v>
      </c>
      <c r="F491" s="12">
        <v>38760</v>
      </c>
      <c r="K491" t="e">
        <f>(#REF!*21)/100</f>
        <v>#REF!</v>
      </c>
      <c r="L491" t="s">
        <v>7</v>
      </c>
    </row>
    <row r="492" spans="1:14" ht="267.75" x14ac:dyDescent="0.2">
      <c r="A492" t="s">
        <v>29</v>
      </c>
      <c r="D492" s="14" t="s">
        <v>572</v>
      </c>
    </row>
    <row r="493" spans="1:14" x14ac:dyDescent="0.2">
      <c r="A493" s="6" t="s">
        <v>22</v>
      </c>
      <c r="B493" s="9" t="s">
        <v>575</v>
      </c>
      <c r="C493" s="6" t="s">
        <v>24</v>
      </c>
      <c r="D493" s="10" t="s">
        <v>576</v>
      </c>
      <c r="E493" s="11" t="s">
        <v>26</v>
      </c>
      <c r="F493" s="12">
        <v>15960</v>
      </c>
      <c r="K493" t="e">
        <f>(#REF!*21)/100</f>
        <v>#REF!</v>
      </c>
      <c r="L493" t="s">
        <v>7</v>
      </c>
    </row>
    <row r="494" spans="1:14" ht="229.5" x14ac:dyDescent="0.2">
      <c r="A494" t="s">
        <v>29</v>
      </c>
      <c r="D494" s="14" t="s">
        <v>577</v>
      </c>
    </row>
    <row r="495" spans="1:14" x14ac:dyDescent="0.2">
      <c r="A495" s="6" t="s">
        <v>22</v>
      </c>
      <c r="B495" s="9" t="s">
        <v>578</v>
      </c>
      <c r="C495" s="6" t="s">
        <v>24</v>
      </c>
      <c r="D495" s="10" t="s">
        <v>579</v>
      </c>
      <c r="E495" s="11" t="s">
        <v>26</v>
      </c>
      <c r="F495" s="12">
        <v>3816</v>
      </c>
      <c r="K495" t="e">
        <f>(#REF!*21)/100</f>
        <v>#REF!</v>
      </c>
      <c r="L495" t="s">
        <v>7</v>
      </c>
    </row>
    <row r="496" spans="1:14" ht="369.75" x14ac:dyDescent="0.2">
      <c r="A496" t="s">
        <v>29</v>
      </c>
      <c r="D496" s="14" t="s">
        <v>547</v>
      </c>
    </row>
    <row r="497" spans="1:12" x14ac:dyDescent="0.2">
      <c r="A497" s="6" t="s">
        <v>22</v>
      </c>
      <c r="B497" s="9" t="s">
        <v>580</v>
      </c>
      <c r="C497" s="6" t="s">
        <v>24</v>
      </c>
      <c r="D497" s="10" t="s">
        <v>581</v>
      </c>
      <c r="E497" s="11" t="s">
        <v>26</v>
      </c>
      <c r="F497" s="12">
        <v>3816</v>
      </c>
      <c r="K497" t="e">
        <f>(#REF!*21)/100</f>
        <v>#REF!</v>
      </c>
      <c r="L497" t="s">
        <v>7</v>
      </c>
    </row>
    <row r="498" spans="1:12" ht="369.75" x14ac:dyDescent="0.2">
      <c r="A498" t="s">
        <v>29</v>
      </c>
      <c r="D498" s="14" t="s">
        <v>547</v>
      </c>
    </row>
    <row r="499" spans="1:12" x14ac:dyDescent="0.2">
      <c r="A499" s="6" t="s">
        <v>22</v>
      </c>
      <c r="B499" s="9" t="s">
        <v>582</v>
      </c>
      <c r="C499" s="6" t="s">
        <v>24</v>
      </c>
      <c r="D499" s="10" t="s">
        <v>583</v>
      </c>
      <c r="E499" s="11" t="s">
        <v>26</v>
      </c>
      <c r="F499" s="12">
        <v>4164</v>
      </c>
      <c r="K499" t="e">
        <f>(#REF!*21)/100</f>
        <v>#REF!</v>
      </c>
      <c r="L499" t="s">
        <v>7</v>
      </c>
    </row>
    <row r="500" spans="1:12" ht="369.75" x14ac:dyDescent="0.2">
      <c r="A500" t="s">
        <v>29</v>
      </c>
      <c r="D500" s="14" t="s">
        <v>547</v>
      </c>
    </row>
    <row r="501" spans="1:12" x14ac:dyDescent="0.2">
      <c r="A501" s="6" t="s">
        <v>22</v>
      </c>
      <c r="B501" s="9" t="s">
        <v>584</v>
      </c>
      <c r="C501" s="6" t="s">
        <v>24</v>
      </c>
      <c r="D501" s="10" t="s">
        <v>585</v>
      </c>
      <c r="E501" s="11" t="s">
        <v>26</v>
      </c>
      <c r="F501" s="12">
        <v>4440</v>
      </c>
      <c r="K501" t="e">
        <f>(#REF!*21)/100</f>
        <v>#REF!</v>
      </c>
      <c r="L501" t="s">
        <v>7</v>
      </c>
    </row>
    <row r="502" spans="1:12" ht="369.75" x14ac:dyDescent="0.2">
      <c r="A502" t="s">
        <v>29</v>
      </c>
      <c r="D502" s="14" t="s">
        <v>547</v>
      </c>
    </row>
    <row r="503" spans="1:12" x14ac:dyDescent="0.2">
      <c r="A503" s="6" t="s">
        <v>22</v>
      </c>
      <c r="B503" s="9" t="s">
        <v>586</v>
      </c>
      <c r="C503" s="6" t="s">
        <v>24</v>
      </c>
      <c r="D503" s="10" t="s">
        <v>587</v>
      </c>
      <c r="E503" s="11" t="s">
        <v>26</v>
      </c>
      <c r="F503" s="12">
        <v>4992</v>
      </c>
      <c r="K503" t="e">
        <f>(#REF!*21)/100</f>
        <v>#REF!</v>
      </c>
      <c r="L503" t="s">
        <v>7</v>
      </c>
    </row>
    <row r="504" spans="1:12" ht="369.75" x14ac:dyDescent="0.2">
      <c r="A504" t="s">
        <v>29</v>
      </c>
      <c r="D504" s="14" t="s">
        <v>547</v>
      </c>
    </row>
    <row r="505" spans="1:12" x14ac:dyDescent="0.2">
      <c r="A505" s="6" t="s">
        <v>22</v>
      </c>
      <c r="B505" s="9" t="s">
        <v>588</v>
      </c>
      <c r="C505" s="6" t="s">
        <v>24</v>
      </c>
      <c r="D505" s="10" t="s">
        <v>589</v>
      </c>
      <c r="E505" s="11" t="s">
        <v>26</v>
      </c>
      <c r="F505" s="12">
        <v>6288</v>
      </c>
      <c r="K505" t="e">
        <f>(#REF!*21)/100</f>
        <v>#REF!</v>
      </c>
      <c r="L505" t="s">
        <v>7</v>
      </c>
    </row>
    <row r="506" spans="1:12" ht="369.75" x14ac:dyDescent="0.2">
      <c r="A506" t="s">
        <v>29</v>
      </c>
      <c r="D506" s="14" t="s">
        <v>590</v>
      </c>
    </row>
    <row r="507" spans="1:12" x14ac:dyDescent="0.2">
      <c r="A507" s="6" t="s">
        <v>22</v>
      </c>
      <c r="B507" s="9" t="s">
        <v>591</v>
      </c>
      <c r="C507" s="6" t="s">
        <v>24</v>
      </c>
      <c r="D507" s="10" t="s">
        <v>592</v>
      </c>
      <c r="E507" s="11" t="s">
        <v>26</v>
      </c>
      <c r="F507" s="12">
        <v>1248</v>
      </c>
      <c r="K507" t="e">
        <f>(#REF!*21)/100</f>
        <v>#REF!</v>
      </c>
      <c r="L507" t="s">
        <v>7</v>
      </c>
    </row>
    <row r="508" spans="1:12" ht="38.25" x14ac:dyDescent="0.2">
      <c r="A508" t="s">
        <v>29</v>
      </c>
      <c r="D508" s="14" t="s">
        <v>593</v>
      </c>
    </row>
    <row r="509" spans="1:12" x14ac:dyDescent="0.2">
      <c r="A509" s="6" t="s">
        <v>22</v>
      </c>
      <c r="B509" s="9" t="s">
        <v>591</v>
      </c>
      <c r="C509" s="6" t="s">
        <v>89</v>
      </c>
      <c r="D509" s="10" t="s">
        <v>592</v>
      </c>
      <c r="E509" s="11" t="s">
        <v>26</v>
      </c>
      <c r="F509" s="12">
        <v>1248</v>
      </c>
      <c r="K509" t="e">
        <f>(#REF!*21)/100</f>
        <v>#REF!</v>
      </c>
      <c r="L509" t="s">
        <v>7</v>
      </c>
    </row>
    <row r="510" spans="1:12" ht="25.5" x14ac:dyDescent="0.2">
      <c r="A510" s="13" t="s">
        <v>27</v>
      </c>
      <c r="D510" s="14" t="s">
        <v>594</v>
      </c>
    </row>
    <row r="511" spans="1:12" ht="38.25" x14ac:dyDescent="0.2">
      <c r="A511" t="s">
        <v>29</v>
      </c>
      <c r="D511" s="14" t="s">
        <v>595</v>
      </c>
    </row>
    <row r="512" spans="1:12" x14ac:dyDescent="0.2">
      <c r="A512" s="6" t="s">
        <v>22</v>
      </c>
      <c r="B512" s="9" t="s">
        <v>596</v>
      </c>
      <c r="C512" s="6" t="s">
        <v>24</v>
      </c>
      <c r="D512" s="10" t="s">
        <v>597</v>
      </c>
      <c r="E512" s="11" t="s">
        <v>26</v>
      </c>
      <c r="F512" s="12">
        <v>1147.2</v>
      </c>
      <c r="K512" t="e">
        <f>(#REF!*21)/100</f>
        <v>#REF!</v>
      </c>
      <c r="L512" t="s">
        <v>7</v>
      </c>
    </row>
    <row r="513" spans="1:12" ht="38.25" x14ac:dyDescent="0.2">
      <c r="A513" t="s">
        <v>29</v>
      </c>
      <c r="D513" s="14" t="s">
        <v>593</v>
      </c>
    </row>
    <row r="514" spans="1:12" x14ac:dyDescent="0.2">
      <c r="A514" s="6" t="s">
        <v>22</v>
      </c>
      <c r="B514" s="9" t="s">
        <v>598</v>
      </c>
      <c r="C514" s="6" t="s">
        <v>24</v>
      </c>
      <c r="D514" s="10" t="s">
        <v>599</v>
      </c>
      <c r="E514" s="11" t="s">
        <v>26</v>
      </c>
      <c r="F514" s="12">
        <v>127320</v>
      </c>
      <c r="K514" t="e">
        <f>(#REF!*21)/100</f>
        <v>#REF!</v>
      </c>
      <c r="L514" t="s">
        <v>7</v>
      </c>
    </row>
    <row r="515" spans="1:12" ht="38.25" x14ac:dyDescent="0.2">
      <c r="A515" t="s">
        <v>29</v>
      </c>
      <c r="D515" s="14" t="s">
        <v>600</v>
      </c>
    </row>
    <row r="516" spans="1:12" x14ac:dyDescent="0.2">
      <c r="A516" s="6" t="s">
        <v>22</v>
      </c>
      <c r="B516" s="9" t="s">
        <v>601</v>
      </c>
      <c r="C516" s="6" t="s">
        <v>24</v>
      </c>
      <c r="D516" s="10" t="s">
        <v>602</v>
      </c>
      <c r="E516" s="11" t="s">
        <v>26</v>
      </c>
      <c r="F516" s="12">
        <v>3780</v>
      </c>
      <c r="K516" t="e">
        <f>(#REF!*21)/100</f>
        <v>#REF!</v>
      </c>
      <c r="L516" t="s">
        <v>7</v>
      </c>
    </row>
    <row r="517" spans="1:12" ht="369.75" x14ac:dyDescent="0.2">
      <c r="A517" t="s">
        <v>29</v>
      </c>
      <c r="D517" s="14" t="s">
        <v>547</v>
      </c>
    </row>
    <row r="518" spans="1:12" x14ac:dyDescent="0.2">
      <c r="A518" s="6" t="s">
        <v>22</v>
      </c>
      <c r="B518" s="9" t="s">
        <v>603</v>
      </c>
      <c r="C518" s="6" t="s">
        <v>24</v>
      </c>
      <c r="D518" s="10" t="s">
        <v>604</v>
      </c>
      <c r="E518" s="11" t="s">
        <v>26</v>
      </c>
      <c r="F518" s="12">
        <v>1272</v>
      </c>
      <c r="K518" t="e">
        <f>(#REF!*21)/100</f>
        <v>#REF!</v>
      </c>
      <c r="L518" t="s">
        <v>7</v>
      </c>
    </row>
    <row r="519" spans="1:12" ht="38.25" x14ac:dyDescent="0.2">
      <c r="A519" t="s">
        <v>29</v>
      </c>
      <c r="D519" s="14" t="s">
        <v>593</v>
      </c>
    </row>
    <row r="520" spans="1:12" x14ac:dyDescent="0.2">
      <c r="A520" s="6" t="s">
        <v>22</v>
      </c>
      <c r="B520" s="9" t="s">
        <v>605</v>
      </c>
      <c r="C520" s="6" t="s">
        <v>24</v>
      </c>
      <c r="D520" s="10" t="s">
        <v>606</v>
      </c>
      <c r="E520" s="11" t="s">
        <v>26</v>
      </c>
      <c r="F520" s="12">
        <v>1524</v>
      </c>
      <c r="K520" t="e">
        <f>(#REF!*21)/100</f>
        <v>#REF!</v>
      </c>
      <c r="L520" t="s">
        <v>7</v>
      </c>
    </row>
    <row r="521" spans="1:12" ht="51" x14ac:dyDescent="0.2">
      <c r="A521" t="s">
        <v>29</v>
      </c>
      <c r="D521" s="14" t="s">
        <v>607</v>
      </c>
    </row>
    <row r="522" spans="1:12" x14ac:dyDescent="0.2">
      <c r="A522" s="6" t="s">
        <v>22</v>
      </c>
      <c r="B522" s="9" t="s">
        <v>608</v>
      </c>
      <c r="C522" s="6" t="s">
        <v>24</v>
      </c>
      <c r="D522" s="10" t="s">
        <v>609</v>
      </c>
      <c r="E522" s="11" t="s">
        <v>26</v>
      </c>
      <c r="F522" s="12">
        <v>2352</v>
      </c>
      <c r="K522" t="e">
        <f>(#REF!*21)/100</f>
        <v>#REF!</v>
      </c>
      <c r="L522" t="s">
        <v>7</v>
      </c>
    </row>
    <row r="523" spans="1:12" ht="51" x14ac:dyDescent="0.2">
      <c r="A523" t="s">
        <v>29</v>
      </c>
      <c r="D523" s="14" t="s">
        <v>610</v>
      </c>
    </row>
    <row r="524" spans="1:12" x14ac:dyDescent="0.2">
      <c r="A524" s="6" t="s">
        <v>22</v>
      </c>
      <c r="B524" s="9" t="s">
        <v>611</v>
      </c>
      <c r="C524" s="6" t="s">
        <v>24</v>
      </c>
      <c r="D524" s="10" t="s">
        <v>612</v>
      </c>
      <c r="E524" s="11" t="s">
        <v>26</v>
      </c>
      <c r="F524" s="12">
        <v>1069.2</v>
      </c>
      <c r="K524" t="e">
        <f>(#REF!*21)/100</f>
        <v>#REF!</v>
      </c>
      <c r="L524" t="s">
        <v>7</v>
      </c>
    </row>
    <row r="525" spans="1:12" ht="38.25" x14ac:dyDescent="0.2">
      <c r="A525" t="s">
        <v>29</v>
      </c>
      <c r="D525" s="14" t="s">
        <v>593</v>
      </c>
    </row>
    <row r="526" spans="1:12" x14ac:dyDescent="0.2">
      <c r="A526" s="6" t="s">
        <v>22</v>
      </c>
      <c r="B526" s="9" t="s">
        <v>613</v>
      </c>
      <c r="C526" s="6" t="s">
        <v>24</v>
      </c>
      <c r="D526" s="10" t="s">
        <v>614</v>
      </c>
      <c r="E526" s="11" t="s">
        <v>26</v>
      </c>
      <c r="F526" s="12">
        <v>7296</v>
      </c>
      <c r="K526" t="e">
        <f>(#REF!*21)/100</f>
        <v>#REF!</v>
      </c>
      <c r="L526" t="s">
        <v>7</v>
      </c>
    </row>
    <row r="527" spans="1:12" x14ac:dyDescent="0.2">
      <c r="A527" s="13" t="s">
        <v>27</v>
      </c>
      <c r="D527" s="14" t="s">
        <v>615</v>
      </c>
    </row>
    <row r="528" spans="1:12" ht="102" x14ac:dyDescent="0.2">
      <c r="A528" t="s">
        <v>29</v>
      </c>
      <c r="D528" s="14" t="s">
        <v>616</v>
      </c>
    </row>
    <row r="529" spans="1:12" x14ac:dyDescent="0.2">
      <c r="A529" s="6" t="s">
        <v>22</v>
      </c>
      <c r="B529" s="9" t="s">
        <v>617</v>
      </c>
      <c r="C529" s="6" t="s">
        <v>24</v>
      </c>
      <c r="D529" s="10" t="s">
        <v>618</v>
      </c>
      <c r="E529" s="11" t="s">
        <v>26</v>
      </c>
      <c r="F529" s="12">
        <v>4560</v>
      </c>
      <c r="K529" t="e">
        <f>(#REF!*21)/100</f>
        <v>#REF!</v>
      </c>
      <c r="L529" t="s">
        <v>7</v>
      </c>
    </row>
    <row r="530" spans="1:12" ht="102" x14ac:dyDescent="0.2">
      <c r="A530" t="s">
        <v>29</v>
      </c>
      <c r="D530" s="14" t="s">
        <v>619</v>
      </c>
    </row>
    <row r="531" spans="1:12" x14ac:dyDescent="0.2">
      <c r="A531" s="6" t="s">
        <v>22</v>
      </c>
      <c r="B531" s="9" t="s">
        <v>620</v>
      </c>
      <c r="C531" s="6" t="s">
        <v>24</v>
      </c>
      <c r="D531" s="10" t="s">
        <v>621</v>
      </c>
      <c r="E531" s="11" t="s">
        <v>129</v>
      </c>
      <c r="F531" s="12">
        <v>4008</v>
      </c>
      <c r="K531" t="e">
        <f>(#REF!*21)/100</f>
        <v>#REF!</v>
      </c>
      <c r="L531" t="s">
        <v>7</v>
      </c>
    </row>
    <row r="532" spans="1:12" ht="127.5" x14ac:dyDescent="0.2">
      <c r="A532" t="s">
        <v>29</v>
      </c>
      <c r="D532" s="14" t="s">
        <v>622</v>
      </c>
    </row>
    <row r="533" spans="1:12" x14ac:dyDescent="0.2">
      <c r="A533" s="6" t="s">
        <v>22</v>
      </c>
      <c r="B533" s="9" t="s">
        <v>623</v>
      </c>
      <c r="C533" s="6" t="s">
        <v>24</v>
      </c>
      <c r="D533" s="10" t="s">
        <v>624</v>
      </c>
      <c r="E533" s="11" t="s">
        <v>129</v>
      </c>
      <c r="F533" s="12">
        <v>1056</v>
      </c>
      <c r="K533" t="e">
        <f>(#REF!*21)/100</f>
        <v>#REF!</v>
      </c>
      <c r="L533" t="s">
        <v>7</v>
      </c>
    </row>
    <row r="534" spans="1:12" x14ac:dyDescent="0.2">
      <c r="A534" s="13" t="s">
        <v>27</v>
      </c>
      <c r="D534" s="14" t="s">
        <v>625</v>
      </c>
    </row>
    <row r="535" spans="1:12" ht="89.25" x14ac:dyDescent="0.2">
      <c r="A535" t="s">
        <v>29</v>
      </c>
      <c r="D535" s="14" t="s">
        <v>626</v>
      </c>
    </row>
    <row r="536" spans="1:12" x14ac:dyDescent="0.2">
      <c r="A536" s="6" t="s">
        <v>22</v>
      </c>
      <c r="B536" s="9" t="s">
        <v>627</v>
      </c>
      <c r="C536" s="6" t="s">
        <v>24</v>
      </c>
      <c r="D536" s="10" t="s">
        <v>628</v>
      </c>
      <c r="E536" s="11" t="s">
        <v>129</v>
      </c>
      <c r="F536" s="12">
        <v>352.8</v>
      </c>
      <c r="K536" t="e">
        <f>(#REF!*21)/100</f>
        <v>#REF!</v>
      </c>
      <c r="L536" t="s">
        <v>7</v>
      </c>
    </row>
    <row r="537" spans="1:12" x14ac:dyDescent="0.2">
      <c r="A537" s="13" t="s">
        <v>27</v>
      </c>
      <c r="D537" s="14" t="s">
        <v>625</v>
      </c>
    </row>
    <row r="538" spans="1:12" ht="102" x14ac:dyDescent="0.2">
      <c r="A538" t="s">
        <v>29</v>
      </c>
      <c r="D538" s="14" t="s">
        <v>619</v>
      </c>
    </row>
    <row r="539" spans="1:12" x14ac:dyDescent="0.2">
      <c r="A539" s="6" t="s">
        <v>22</v>
      </c>
      <c r="B539" s="9" t="s">
        <v>629</v>
      </c>
      <c r="C539" s="6" t="s">
        <v>24</v>
      </c>
      <c r="D539" s="10" t="s">
        <v>630</v>
      </c>
      <c r="E539" s="11" t="s">
        <v>129</v>
      </c>
      <c r="F539" s="12">
        <v>834</v>
      </c>
      <c r="K539" t="e">
        <f>(#REF!*0)/100</f>
        <v>#REF!</v>
      </c>
      <c r="L539" t="s">
        <v>9</v>
      </c>
    </row>
    <row r="540" spans="1:12" x14ac:dyDescent="0.2">
      <c r="A540" s="13" t="s">
        <v>27</v>
      </c>
      <c r="D540" s="14" t="s">
        <v>631</v>
      </c>
    </row>
    <row r="541" spans="1:12" ht="114.75" x14ac:dyDescent="0.2">
      <c r="A541" t="s">
        <v>29</v>
      </c>
      <c r="D541" s="14" t="s">
        <v>632</v>
      </c>
    </row>
    <row r="542" spans="1:12" x14ac:dyDescent="0.2">
      <c r="A542" s="6" t="s">
        <v>22</v>
      </c>
      <c r="B542" s="9" t="s">
        <v>633</v>
      </c>
      <c r="C542" s="6" t="s">
        <v>24</v>
      </c>
      <c r="D542" s="10" t="s">
        <v>634</v>
      </c>
      <c r="E542" s="11" t="s">
        <v>129</v>
      </c>
      <c r="F542" s="12">
        <v>938.4</v>
      </c>
      <c r="K542" t="e">
        <f>(#REF!*0)/100</f>
        <v>#REF!</v>
      </c>
      <c r="L542" t="s">
        <v>9</v>
      </c>
    </row>
    <row r="543" spans="1:12" x14ac:dyDescent="0.2">
      <c r="A543" s="13" t="s">
        <v>27</v>
      </c>
      <c r="D543" s="14" t="s">
        <v>635</v>
      </c>
    </row>
    <row r="544" spans="1:12" ht="140.25" x14ac:dyDescent="0.2">
      <c r="A544" t="s">
        <v>29</v>
      </c>
      <c r="D544" s="14" t="s">
        <v>636</v>
      </c>
    </row>
    <row r="545" spans="1:14" x14ac:dyDescent="0.2">
      <c r="A545" s="6" t="s">
        <v>22</v>
      </c>
      <c r="B545" s="9" t="s">
        <v>637</v>
      </c>
      <c r="C545" s="6" t="s">
        <v>24</v>
      </c>
      <c r="D545" s="10" t="s">
        <v>638</v>
      </c>
      <c r="E545" s="11" t="s">
        <v>129</v>
      </c>
      <c r="F545" s="12">
        <v>418.8</v>
      </c>
      <c r="K545" t="e">
        <f>(#REF!*0)/100</f>
        <v>#REF!</v>
      </c>
      <c r="L545" t="s">
        <v>9</v>
      </c>
    </row>
    <row r="546" spans="1:14" x14ac:dyDescent="0.2">
      <c r="A546" s="13" t="s">
        <v>27</v>
      </c>
      <c r="D546" s="14" t="s">
        <v>639</v>
      </c>
    </row>
    <row r="547" spans="1:14" ht="102" x14ac:dyDescent="0.2">
      <c r="A547" t="s">
        <v>29</v>
      </c>
      <c r="D547" s="14" t="s">
        <v>640</v>
      </c>
    </row>
    <row r="548" spans="1:14" x14ac:dyDescent="0.2">
      <c r="A548" s="6" t="s">
        <v>22</v>
      </c>
      <c r="B548" s="9" t="s">
        <v>641</v>
      </c>
      <c r="C548" s="6" t="s">
        <v>24</v>
      </c>
      <c r="D548" s="10" t="s">
        <v>642</v>
      </c>
      <c r="E548" s="11" t="s">
        <v>26</v>
      </c>
      <c r="F548" s="12">
        <v>8256</v>
      </c>
      <c r="K548" t="e">
        <f>(#REF!*21)/100</f>
        <v>#REF!</v>
      </c>
      <c r="L548" t="s">
        <v>7</v>
      </c>
    </row>
    <row r="549" spans="1:14" ht="357" x14ac:dyDescent="0.2">
      <c r="A549" t="s">
        <v>29</v>
      </c>
      <c r="D549" s="14" t="s">
        <v>643</v>
      </c>
    </row>
    <row r="550" spans="1:14" ht="12.75" customHeight="1" x14ac:dyDescent="0.2">
      <c r="A550" s="2" t="s">
        <v>20</v>
      </c>
      <c r="B550" s="17" t="s">
        <v>16</v>
      </c>
      <c r="C550" s="2"/>
      <c r="D550" s="8" t="s">
        <v>644</v>
      </c>
      <c r="E550" s="2"/>
      <c r="F550" s="2"/>
      <c r="K550" t="e">
        <f>0+N550</f>
        <v>#REF!</v>
      </c>
      <c r="M550" t="e">
        <f>0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N550" t="e">
        <f>0+K551+K553+K556+K558+K560+K563+K565+K568+K571+K574+K577+K580+K583+K586+K589+K592+K595+K598+K601+K604+K607+K610+K612+K614+K617+K620+K623+K626+K629+K632+K635+K638+K641+K644+K647+K650+K653+K656+K659+K662+K665+K667+K669+K671+K673+K676+K678+K680+K682+K684+K686+K688+K690+K692+K694+K696+K698+K700+K703+K706+K708+K711+K714+K716+K718+K721+K724+K727+K729+K731+K733+K735+K737+K739+K742+K745+K748+K750+K752+K755+K757+K760+K763+K765+K767+K769+K771+K773+K775+K777+K779+K781+K783+K785+K787+K790+K793+K795+K797+K799+K800+K802+K804+K806+K808+K810+K813+K815+K818+K820+K822+K824+K826+K828+K830+K832+K834+K836+K838+K840+K842</f>
        <v>#REF!</v>
      </c>
    </row>
    <row r="551" spans="1:14" x14ac:dyDescent="0.2">
      <c r="A551" s="6" t="s">
        <v>22</v>
      </c>
      <c r="B551" s="9" t="s">
        <v>645</v>
      </c>
      <c r="C551" s="6" t="s">
        <v>24</v>
      </c>
      <c r="D551" s="10" t="s">
        <v>646</v>
      </c>
      <c r="E551" s="11" t="s">
        <v>26</v>
      </c>
      <c r="F551" s="12">
        <v>2796</v>
      </c>
      <c r="K551" t="e">
        <f>(#REF!*21)/100</f>
        <v>#REF!</v>
      </c>
      <c r="L551" t="s">
        <v>7</v>
      </c>
    </row>
    <row r="552" spans="1:14" ht="127.5" x14ac:dyDescent="0.2">
      <c r="A552" t="s">
        <v>29</v>
      </c>
      <c r="D552" s="14" t="s">
        <v>647</v>
      </c>
    </row>
    <row r="553" spans="1:14" x14ac:dyDescent="0.2">
      <c r="A553" s="6" t="s">
        <v>22</v>
      </c>
      <c r="B553" s="9" t="s">
        <v>645</v>
      </c>
      <c r="C553" s="6" t="s">
        <v>10</v>
      </c>
      <c r="D553" s="10" t="s">
        <v>646</v>
      </c>
      <c r="E553" s="11" t="s">
        <v>26</v>
      </c>
      <c r="F553" s="12">
        <v>2796</v>
      </c>
      <c r="K553" t="e">
        <f>(#REF!*0)/100</f>
        <v>#REF!</v>
      </c>
      <c r="L553" t="s">
        <v>9</v>
      </c>
    </row>
    <row r="554" spans="1:14" x14ac:dyDescent="0.2">
      <c r="A554" s="13" t="s">
        <v>27</v>
      </c>
      <c r="D554" s="14" t="s">
        <v>648</v>
      </c>
    </row>
    <row r="555" spans="1:14" ht="127.5" x14ac:dyDescent="0.2">
      <c r="A555" t="s">
        <v>29</v>
      </c>
      <c r="D555" s="14" t="s">
        <v>649</v>
      </c>
    </row>
    <row r="556" spans="1:14" x14ac:dyDescent="0.2">
      <c r="A556" s="6" t="s">
        <v>22</v>
      </c>
      <c r="B556" s="9" t="s">
        <v>650</v>
      </c>
      <c r="C556" s="6" t="s">
        <v>24</v>
      </c>
      <c r="D556" s="10" t="s">
        <v>651</v>
      </c>
      <c r="E556" s="11" t="s">
        <v>26</v>
      </c>
      <c r="F556" s="12">
        <v>2796</v>
      </c>
      <c r="K556" t="e">
        <f>(#REF!*21)/100</f>
        <v>#REF!</v>
      </c>
      <c r="L556" t="s">
        <v>7</v>
      </c>
    </row>
    <row r="557" spans="1:14" ht="127.5" x14ac:dyDescent="0.2">
      <c r="A557" t="s">
        <v>29</v>
      </c>
      <c r="D557" s="14" t="s">
        <v>649</v>
      </c>
    </row>
    <row r="558" spans="1:14" x14ac:dyDescent="0.2">
      <c r="A558" s="6" t="s">
        <v>22</v>
      </c>
      <c r="B558" s="9" t="s">
        <v>652</v>
      </c>
      <c r="C558" s="6" t="s">
        <v>24</v>
      </c>
      <c r="D558" s="10" t="s">
        <v>653</v>
      </c>
      <c r="E558" s="11" t="s">
        <v>129</v>
      </c>
      <c r="F558" s="12">
        <v>416.4</v>
      </c>
      <c r="K558" t="e">
        <f>(#REF!*21)/100</f>
        <v>#REF!</v>
      </c>
      <c r="L558" t="s">
        <v>7</v>
      </c>
    </row>
    <row r="559" spans="1:14" ht="127.5" x14ac:dyDescent="0.2">
      <c r="A559" t="s">
        <v>29</v>
      </c>
      <c r="D559" s="14" t="s">
        <v>649</v>
      </c>
    </row>
    <row r="560" spans="1:14" x14ac:dyDescent="0.2">
      <c r="A560" s="6" t="s">
        <v>22</v>
      </c>
      <c r="B560" s="9" t="s">
        <v>652</v>
      </c>
      <c r="C560" s="6" t="s">
        <v>10</v>
      </c>
      <c r="D560" s="10" t="s">
        <v>653</v>
      </c>
      <c r="E560" s="11" t="s">
        <v>129</v>
      </c>
      <c r="F560" s="12">
        <v>416.4</v>
      </c>
      <c r="K560" t="e">
        <f>(#REF!*0)/100</f>
        <v>#REF!</v>
      </c>
      <c r="L560" t="s">
        <v>9</v>
      </c>
    </row>
    <row r="561" spans="1:12" x14ac:dyDescent="0.2">
      <c r="A561" s="13" t="s">
        <v>27</v>
      </c>
      <c r="D561" s="14" t="s">
        <v>648</v>
      </c>
    </row>
    <row r="562" spans="1:12" ht="127.5" x14ac:dyDescent="0.2">
      <c r="A562" t="s">
        <v>29</v>
      </c>
      <c r="D562" s="14" t="s">
        <v>649</v>
      </c>
    </row>
    <row r="563" spans="1:12" x14ac:dyDescent="0.2">
      <c r="A563" s="6" t="s">
        <v>22</v>
      </c>
      <c r="B563" s="9" t="s">
        <v>654</v>
      </c>
      <c r="C563" s="6" t="s">
        <v>24</v>
      </c>
      <c r="D563" s="10" t="s">
        <v>655</v>
      </c>
      <c r="E563" s="11" t="s">
        <v>129</v>
      </c>
      <c r="F563" s="12">
        <v>416.4</v>
      </c>
      <c r="K563" t="e">
        <f>(#REF!*21)/100</f>
        <v>#REF!</v>
      </c>
      <c r="L563" t="s">
        <v>7</v>
      </c>
    </row>
    <row r="564" spans="1:12" ht="127.5" x14ac:dyDescent="0.2">
      <c r="A564" t="s">
        <v>29</v>
      </c>
      <c r="D564" s="14" t="s">
        <v>647</v>
      </c>
    </row>
    <row r="565" spans="1:12" x14ac:dyDescent="0.2">
      <c r="A565" s="6" t="s">
        <v>22</v>
      </c>
      <c r="B565" s="9" t="s">
        <v>656</v>
      </c>
      <c r="C565" s="6" t="s">
        <v>24</v>
      </c>
      <c r="D565" s="10" t="s">
        <v>657</v>
      </c>
      <c r="E565" s="11" t="s">
        <v>26</v>
      </c>
      <c r="F565" s="12">
        <v>1082.3999999999999</v>
      </c>
      <c r="K565" t="e">
        <f>(#REF!*21)/100</f>
        <v>#REF!</v>
      </c>
      <c r="L565" t="s">
        <v>7</v>
      </c>
    </row>
    <row r="566" spans="1:12" x14ac:dyDescent="0.2">
      <c r="A566" s="13" t="s">
        <v>27</v>
      </c>
      <c r="D566" s="14" t="s">
        <v>658</v>
      </c>
    </row>
    <row r="567" spans="1:12" ht="51" x14ac:dyDescent="0.2">
      <c r="A567" t="s">
        <v>29</v>
      </c>
      <c r="D567" s="14" t="s">
        <v>659</v>
      </c>
    </row>
    <row r="568" spans="1:12" x14ac:dyDescent="0.2">
      <c r="A568" s="6" t="s">
        <v>22</v>
      </c>
      <c r="B568" s="9" t="s">
        <v>656</v>
      </c>
      <c r="C568" s="6" t="s">
        <v>10</v>
      </c>
      <c r="D568" s="10" t="s">
        <v>657</v>
      </c>
      <c r="E568" s="11" t="s">
        <v>26</v>
      </c>
      <c r="F568" s="12">
        <v>1082.3999999999999</v>
      </c>
      <c r="K568" t="e">
        <f>(#REF!*21)/100</f>
        <v>#REF!</v>
      </c>
      <c r="L568" t="s">
        <v>7</v>
      </c>
    </row>
    <row r="569" spans="1:12" x14ac:dyDescent="0.2">
      <c r="A569" s="13" t="s">
        <v>27</v>
      </c>
      <c r="D569" s="14" t="s">
        <v>660</v>
      </c>
    </row>
    <row r="570" spans="1:12" ht="51" x14ac:dyDescent="0.2">
      <c r="A570" t="s">
        <v>29</v>
      </c>
      <c r="D570" s="14" t="s">
        <v>659</v>
      </c>
    </row>
    <row r="571" spans="1:12" x14ac:dyDescent="0.2">
      <c r="A571" s="6" t="s">
        <v>22</v>
      </c>
      <c r="B571" s="9" t="s">
        <v>656</v>
      </c>
      <c r="C571" s="6" t="s">
        <v>7</v>
      </c>
      <c r="D571" s="10" t="s">
        <v>657</v>
      </c>
      <c r="E571" s="11" t="s">
        <v>26</v>
      </c>
      <c r="F571" s="12">
        <v>1082.3999999999999</v>
      </c>
      <c r="K571" t="e">
        <f>(#REF!*21)/100</f>
        <v>#REF!</v>
      </c>
      <c r="L571" t="s">
        <v>7</v>
      </c>
    </row>
    <row r="572" spans="1:12" x14ac:dyDescent="0.2">
      <c r="A572" s="13" t="s">
        <v>27</v>
      </c>
      <c r="D572" s="14" t="s">
        <v>661</v>
      </c>
    </row>
    <row r="573" spans="1:12" ht="51" x14ac:dyDescent="0.2">
      <c r="A573" t="s">
        <v>29</v>
      </c>
      <c r="D573" s="14" t="s">
        <v>659</v>
      </c>
    </row>
    <row r="574" spans="1:12" x14ac:dyDescent="0.2">
      <c r="A574" s="6" t="s">
        <v>22</v>
      </c>
      <c r="B574" s="9" t="s">
        <v>656</v>
      </c>
      <c r="C574" s="6" t="s">
        <v>6</v>
      </c>
      <c r="D574" s="10" t="s">
        <v>657</v>
      </c>
      <c r="E574" s="11" t="s">
        <v>26</v>
      </c>
      <c r="F574" s="12">
        <v>1082.3999999999999</v>
      </c>
      <c r="K574" t="e">
        <f>(#REF!*21)/100</f>
        <v>#REF!</v>
      </c>
      <c r="L574" t="s">
        <v>7</v>
      </c>
    </row>
    <row r="575" spans="1:12" x14ac:dyDescent="0.2">
      <c r="A575" s="13" t="s">
        <v>27</v>
      </c>
      <c r="D575" s="14" t="s">
        <v>662</v>
      </c>
    </row>
    <row r="576" spans="1:12" ht="51" x14ac:dyDescent="0.2">
      <c r="A576" t="s">
        <v>29</v>
      </c>
      <c r="D576" s="14" t="s">
        <v>659</v>
      </c>
    </row>
    <row r="577" spans="1:12" x14ac:dyDescent="0.2">
      <c r="A577" s="6" t="s">
        <v>22</v>
      </c>
      <c r="B577" s="9" t="s">
        <v>663</v>
      </c>
      <c r="C577" s="6" t="s">
        <v>24</v>
      </c>
      <c r="D577" s="10" t="s">
        <v>664</v>
      </c>
      <c r="E577" s="11" t="s">
        <v>129</v>
      </c>
      <c r="F577" s="12">
        <v>115.19999999999999</v>
      </c>
      <c r="K577" t="e">
        <f>(#REF!*21)/100</f>
        <v>#REF!</v>
      </c>
      <c r="L577" t="s">
        <v>7</v>
      </c>
    </row>
    <row r="578" spans="1:12" x14ac:dyDescent="0.2">
      <c r="A578" s="13" t="s">
        <v>27</v>
      </c>
      <c r="D578" s="14" t="s">
        <v>660</v>
      </c>
    </row>
    <row r="579" spans="1:12" ht="51" x14ac:dyDescent="0.2">
      <c r="A579" t="s">
        <v>29</v>
      </c>
      <c r="D579" s="14" t="s">
        <v>659</v>
      </c>
    </row>
    <row r="580" spans="1:12" x14ac:dyDescent="0.2">
      <c r="A580" s="6" t="s">
        <v>22</v>
      </c>
      <c r="B580" s="9" t="s">
        <v>665</v>
      </c>
      <c r="C580" s="6" t="s">
        <v>24</v>
      </c>
      <c r="D580" s="10" t="s">
        <v>666</v>
      </c>
      <c r="E580" s="11" t="s">
        <v>129</v>
      </c>
      <c r="F580" s="12">
        <v>163.19999999999999</v>
      </c>
      <c r="K580" t="e">
        <f>(#REF!*21)/100</f>
        <v>#REF!</v>
      </c>
      <c r="L580" t="s">
        <v>7</v>
      </c>
    </row>
    <row r="581" spans="1:12" x14ac:dyDescent="0.2">
      <c r="A581" s="13" t="s">
        <v>27</v>
      </c>
      <c r="D581" s="14" t="s">
        <v>660</v>
      </c>
    </row>
    <row r="582" spans="1:12" ht="51" x14ac:dyDescent="0.2">
      <c r="A582" t="s">
        <v>29</v>
      </c>
      <c r="D582" s="14" t="s">
        <v>659</v>
      </c>
    </row>
    <row r="583" spans="1:12" x14ac:dyDescent="0.2">
      <c r="A583" s="6" t="s">
        <v>22</v>
      </c>
      <c r="B583" s="9" t="s">
        <v>667</v>
      </c>
      <c r="C583" s="6" t="s">
        <v>24</v>
      </c>
      <c r="D583" s="10" t="s">
        <v>668</v>
      </c>
      <c r="E583" s="11" t="s">
        <v>129</v>
      </c>
      <c r="F583" s="12">
        <v>217.2</v>
      </c>
      <c r="K583" t="e">
        <f>(#REF!*21)/100</f>
        <v>#REF!</v>
      </c>
      <c r="L583" t="s">
        <v>7</v>
      </c>
    </row>
    <row r="584" spans="1:12" x14ac:dyDescent="0.2">
      <c r="A584" s="13" t="s">
        <v>27</v>
      </c>
      <c r="D584" s="14" t="s">
        <v>660</v>
      </c>
    </row>
    <row r="585" spans="1:12" ht="51" x14ac:dyDescent="0.2">
      <c r="A585" t="s">
        <v>29</v>
      </c>
      <c r="D585" s="14" t="s">
        <v>659</v>
      </c>
    </row>
    <row r="586" spans="1:12" x14ac:dyDescent="0.2">
      <c r="A586" s="6" t="s">
        <v>22</v>
      </c>
      <c r="B586" s="9" t="s">
        <v>667</v>
      </c>
      <c r="C586" s="6" t="s">
        <v>10</v>
      </c>
      <c r="D586" s="10" t="s">
        <v>668</v>
      </c>
      <c r="E586" s="11" t="s">
        <v>129</v>
      </c>
      <c r="F586" s="12">
        <v>217.2</v>
      </c>
      <c r="K586" t="e">
        <f>(#REF!*21)/100</f>
        <v>#REF!</v>
      </c>
      <c r="L586" t="s">
        <v>7</v>
      </c>
    </row>
    <row r="587" spans="1:12" x14ac:dyDescent="0.2">
      <c r="A587" s="13" t="s">
        <v>27</v>
      </c>
      <c r="D587" s="14" t="s">
        <v>662</v>
      </c>
    </row>
    <row r="588" spans="1:12" ht="51" x14ac:dyDescent="0.2">
      <c r="A588" t="s">
        <v>29</v>
      </c>
      <c r="D588" s="14" t="s">
        <v>659</v>
      </c>
    </row>
    <row r="589" spans="1:12" x14ac:dyDescent="0.2">
      <c r="A589" s="6" t="s">
        <v>22</v>
      </c>
      <c r="B589" s="9" t="s">
        <v>669</v>
      </c>
      <c r="C589" s="6" t="s">
        <v>24</v>
      </c>
      <c r="D589" s="10" t="s">
        <v>670</v>
      </c>
      <c r="E589" s="11" t="s">
        <v>129</v>
      </c>
      <c r="F589" s="12">
        <v>266.39999999999998</v>
      </c>
      <c r="K589" t="e">
        <f>(#REF!*0)/100</f>
        <v>#REF!</v>
      </c>
      <c r="L589" t="s">
        <v>9</v>
      </c>
    </row>
    <row r="590" spans="1:12" x14ac:dyDescent="0.2">
      <c r="A590" s="13" t="s">
        <v>27</v>
      </c>
      <c r="D590" s="14" t="s">
        <v>660</v>
      </c>
    </row>
    <row r="591" spans="1:12" ht="51" x14ac:dyDescent="0.2">
      <c r="A591" t="s">
        <v>29</v>
      </c>
      <c r="D591" s="14" t="s">
        <v>659</v>
      </c>
    </row>
    <row r="592" spans="1:12" x14ac:dyDescent="0.2">
      <c r="A592" s="6" t="s">
        <v>22</v>
      </c>
      <c r="B592" s="9" t="s">
        <v>669</v>
      </c>
      <c r="C592" s="6" t="s">
        <v>10</v>
      </c>
      <c r="D592" s="10" t="s">
        <v>670</v>
      </c>
      <c r="E592" s="11" t="s">
        <v>129</v>
      </c>
      <c r="F592" s="12">
        <v>266.39999999999998</v>
      </c>
      <c r="K592" t="e">
        <f>(#REF!*21)/100</f>
        <v>#REF!</v>
      </c>
      <c r="L592" t="s">
        <v>7</v>
      </c>
    </row>
    <row r="593" spans="1:12" x14ac:dyDescent="0.2">
      <c r="A593" s="13" t="s">
        <v>27</v>
      </c>
      <c r="D593" s="14" t="s">
        <v>662</v>
      </c>
    </row>
    <row r="594" spans="1:12" ht="51" x14ac:dyDescent="0.2">
      <c r="A594" t="s">
        <v>29</v>
      </c>
      <c r="D594" s="14" t="s">
        <v>659</v>
      </c>
    </row>
    <row r="595" spans="1:12" x14ac:dyDescent="0.2">
      <c r="A595" s="6" t="s">
        <v>22</v>
      </c>
      <c r="B595" s="9" t="s">
        <v>671</v>
      </c>
      <c r="C595" s="6" t="s">
        <v>24</v>
      </c>
      <c r="D595" s="10" t="s">
        <v>672</v>
      </c>
      <c r="E595" s="11" t="s">
        <v>26</v>
      </c>
      <c r="F595" s="12">
        <v>1224</v>
      </c>
      <c r="K595" t="e">
        <f>(#REF!*21)/100</f>
        <v>#REF!</v>
      </c>
      <c r="L595" t="s">
        <v>7</v>
      </c>
    </row>
    <row r="596" spans="1:12" ht="38.25" x14ac:dyDescent="0.2">
      <c r="A596" s="13" t="s">
        <v>27</v>
      </c>
      <c r="D596" s="14" t="s">
        <v>673</v>
      </c>
    </row>
    <row r="597" spans="1:12" ht="102" x14ac:dyDescent="0.2">
      <c r="A597" t="s">
        <v>29</v>
      </c>
      <c r="D597" s="14" t="s">
        <v>674</v>
      </c>
    </row>
    <row r="598" spans="1:12" x14ac:dyDescent="0.2">
      <c r="A598" s="6" t="s">
        <v>22</v>
      </c>
      <c r="B598" s="9" t="s">
        <v>671</v>
      </c>
      <c r="C598" s="6" t="s">
        <v>10</v>
      </c>
      <c r="D598" s="10" t="s">
        <v>672</v>
      </c>
      <c r="E598" s="11" t="s">
        <v>26</v>
      </c>
      <c r="F598" s="12">
        <v>1224</v>
      </c>
      <c r="K598" t="e">
        <f>(#REF!*21)/100</f>
        <v>#REF!</v>
      </c>
      <c r="L598" t="s">
        <v>7</v>
      </c>
    </row>
    <row r="599" spans="1:12" ht="38.25" x14ac:dyDescent="0.2">
      <c r="A599" s="13" t="s">
        <v>27</v>
      </c>
      <c r="D599" s="14" t="s">
        <v>675</v>
      </c>
    </row>
    <row r="600" spans="1:12" ht="102" x14ac:dyDescent="0.2">
      <c r="A600" t="s">
        <v>29</v>
      </c>
      <c r="D600" s="14" t="s">
        <v>674</v>
      </c>
    </row>
    <row r="601" spans="1:12" x14ac:dyDescent="0.2">
      <c r="A601" s="6" t="s">
        <v>22</v>
      </c>
      <c r="B601" s="9" t="s">
        <v>676</v>
      </c>
      <c r="C601" s="6" t="s">
        <v>24</v>
      </c>
      <c r="D601" s="10" t="s">
        <v>677</v>
      </c>
      <c r="E601" s="11" t="s">
        <v>129</v>
      </c>
      <c r="F601" s="12">
        <v>62.4</v>
      </c>
      <c r="K601" t="e">
        <f>(#REF!*21)/100</f>
        <v>#REF!</v>
      </c>
      <c r="L601" t="s">
        <v>7</v>
      </c>
    </row>
    <row r="602" spans="1:12" ht="25.5" x14ac:dyDescent="0.2">
      <c r="A602" s="13" t="s">
        <v>27</v>
      </c>
      <c r="D602" s="14" t="s">
        <v>678</v>
      </c>
    </row>
    <row r="603" spans="1:12" ht="102" x14ac:dyDescent="0.2">
      <c r="A603" t="s">
        <v>29</v>
      </c>
      <c r="D603" s="14" t="s">
        <v>674</v>
      </c>
    </row>
    <row r="604" spans="1:12" x14ac:dyDescent="0.2">
      <c r="A604" s="6" t="s">
        <v>22</v>
      </c>
      <c r="B604" s="9" t="s">
        <v>679</v>
      </c>
      <c r="C604" s="6" t="s">
        <v>24</v>
      </c>
      <c r="D604" s="10" t="s">
        <v>680</v>
      </c>
      <c r="E604" s="11" t="s">
        <v>129</v>
      </c>
      <c r="F604" s="12">
        <v>121.19999999999999</v>
      </c>
      <c r="K604" t="e">
        <f>(#REF!*21)/100</f>
        <v>#REF!</v>
      </c>
      <c r="L604" t="s">
        <v>7</v>
      </c>
    </row>
    <row r="605" spans="1:12" ht="25.5" x14ac:dyDescent="0.2">
      <c r="A605" s="13" t="s">
        <v>27</v>
      </c>
      <c r="D605" s="14" t="s">
        <v>678</v>
      </c>
    </row>
    <row r="606" spans="1:12" ht="102" x14ac:dyDescent="0.2">
      <c r="A606" t="s">
        <v>29</v>
      </c>
      <c r="D606" s="14" t="s">
        <v>674</v>
      </c>
    </row>
    <row r="607" spans="1:12" x14ac:dyDescent="0.2">
      <c r="A607" s="6" t="s">
        <v>22</v>
      </c>
      <c r="B607" s="9" t="s">
        <v>681</v>
      </c>
      <c r="C607" s="6" t="s">
        <v>24</v>
      </c>
      <c r="D607" s="10" t="s">
        <v>682</v>
      </c>
      <c r="E607" s="11" t="s">
        <v>129</v>
      </c>
      <c r="F607" s="12">
        <v>186</v>
      </c>
      <c r="K607" t="e">
        <f>(#REF!*21)/100</f>
        <v>#REF!</v>
      </c>
      <c r="L607" t="s">
        <v>7</v>
      </c>
    </row>
    <row r="608" spans="1:12" ht="25.5" x14ac:dyDescent="0.2">
      <c r="A608" s="13" t="s">
        <v>27</v>
      </c>
      <c r="D608" s="14" t="s">
        <v>678</v>
      </c>
    </row>
    <row r="609" spans="1:12" ht="102" x14ac:dyDescent="0.2">
      <c r="A609" t="s">
        <v>29</v>
      </c>
      <c r="D609" s="14" t="s">
        <v>674</v>
      </c>
    </row>
    <row r="610" spans="1:12" x14ac:dyDescent="0.2">
      <c r="A610" s="6" t="s">
        <v>22</v>
      </c>
      <c r="B610" s="9" t="s">
        <v>683</v>
      </c>
      <c r="C610" s="6" t="s">
        <v>24</v>
      </c>
      <c r="D610" s="10" t="s">
        <v>684</v>
      </c>
      <c r="E610" s="11" t="s">
        <v>26</v>
      </c>
      <c r="F610" s="12">
        <v>3384</v>
      </c>
      <c r="K610" t="e">
        <f>(#REF!*21)/100</f>
        <v>#REF!</v>
      </c>
      <c r="L610" t="s">
        <v>7</v>
      </c>
    </row>
    <row r="611" spans="1:12" ht="127.5" x14ac:dyDescent="0.2">
      <c r="A611" t="s">
        <v>29</v>
      </c>
      <c r="D611" s="14" t="s">
        <v>647</v>
      </c>
    </row>
    <row r="612" spans="1:12" x14ac:dyDescent="0.2">
      <c r="A612" s="6" t="s">
        <v>22</v>
      </c>
      <c r="B612" s="9" t="s">
        <v>685</v>
      </c>
      <c r="C612" s="6" t="s">
        <v>24</v>
      </c>
      <c r="D612" s="10" t="s">
        <v>686</v>
      </c>
      <c r="E612" s="11" t="s">
        <v>26</v>
      </c>
      <c r="F612" s="12">
        <v>1082.3999999999999</v>
      </c>
      <c r="K612" t="e">
        <f>(#REF!*21)/100</f>
        <v>#REF!</v>
      </c>
      <c r="L612" t="s">
        <v>7</v>
      </c>
    </row>
    <row r="613" spans="1:12" ht="51" x14ac:dyDescent="0.2">
      <c r="A613" t="s">
        <v>29</v>
      </c>
      <c r="D613" s="14" t="s">
        <v>687</v>
      </c>
    </row>
    <row r="614" spans="1:12" x14ac:dyDescent="0.2">
      <c r="A614" s="6" t="s">
        <v>22</v>
      </c>
      <c r="B614" s="9" t="s">
        <v>688</v>
      </c>
      <c r="C614" s="6" t="s">
        <v>24</v>
      </c>
      <c r="D614" s="10" t="s">
        <v>689</v>
      </c>
      <c r="E614" s="11" t="s">
        <v>26</v>
      </c>
      <c r="F614" s="12">
        <v>2340</v>
      </c>
      <c r="K614" t="e">
        <f>(#REF!*21)/100</f>
        <v>#REF!</v>
      </c>
      <c r="L614" t="s">
        <v>7</v>
      </c>
    </row>
    <row r="615" spans="1:12" x14ac:dyDescent="0.2">
      <c r="A615" s="13" t="s">
        <v>27</v>
      </c>
      <c r="D615" s="14" t="s">
        <v>690</v>
      </c>
    </row>
    <row r="616" spans="1:12" ht="89.25" x14ac:dyDescent="0.2">
      <c r="A616" t="s">
        <v>29</v>
      </c>
      <c r="D616" s="14" t="s">
        <v>691</v>
      </c>
    </row>
    <row r="617" spans="1:12" x14ac:dyDescent="0.2">
      <c r="A617" s="6" t="s">
        <v>22</v>
      </c>
      <c r="B617" s="9" t="s">
        <v>688</v>
      </c>
      <c r="C617" s="6" t="s">
        <v>10</v>
      </c>
      <c r="D617" s="10" t="s">
        <v>689</v>
      </c>
      <c r="E617" s="11" t="s">
        <v>26</v>
      </c>
      <c r="F617" s="12">
        <v>2340</v>
      </c>
      <c r="K617" t="e">
        <f>(#REF!*21)/100</f>
        <v>#REF!</v>
      </c>
      <c r="L617" t="s">
        <v>7</v>
      </c>
    </row>
    <row r="618" spans="1:12" x14ac:dyDescent="0.2">
      <c r="A618" s="13" t="s">
        <v>27</v>
      </c>
      <c r="D618" s="14" t="s">
        <v>692</v>
      </c>
    </row>
    <row r="619" spans="1:12" ht="89.25" x14ac:dyDescent="0.2">
      <c r="A619" t="s">
        <v>29</v>
      </c>
      <c r="D619" s="14" t="s">
        <v>691</v>
      </c>
    </row>
    <row r="620" spans="1:12" x14ac:dyDescent="0.2">
      <c r="A620" s="6" t="s">
        <v>22</v>
      </c>
      <c r="B620" s="9" t="s">
        <v>693</v>
      </c>
      <c r="C620" s="6" t="s">
        <v>24</v>
      </c>
      <c r="D620" s="10" t="s">
        <v>694</v>
      </c>
      <c r="E620" s="11" t="s">
        <v>26</v>
      </c>
      <c r="F620" s="12">
        <v>2520</v>
      </c>
      <c r="K620" t="e">
        <f>(#REF!*21)/100</f>
        <v>#REF!</v>
      </c>
      <c r="L620" t="s">
        <v>7</v>
      </c>
    </row>
    <row r="621" spans="1:12" ht="114.75" x14ac:dyDescent="0.2">
      <c r="A621" s="13" t="s">
        <v>27</v>
      </c>
      <c r="D621" s="14" t="s">
        <v>695</v>
      </c>
    </row>
    <row r="622" spans="1:12" ht="89.25" x14ac:dyDescent="0.2">
      <c r="A622" t="s">
        <v>29</v>
      </c>
      <c r="D622" s="14" t="s">
        <v>1657</v>
      </c>
    </row>
    <row r="623" spans="1:12" ht="25.5" x14ac:dyDescent="0.2">
      <c r="A623" s="6" t="s">
        <v>22</v>
      </c>
      <c r="B623" s="9" t="s">
        <v>697</v>
      </c>
      <c r="C623" s="6" t="s">
        <v>24</v>
      </c>
      <c r="D623" s="10" t="s">
        <v>698</v>
      </c>
      <c r="E623" s="11" t="s">
        <v>26</v>
      </c>
      <c r="F623" s="12">
        <v>3024</v>
      </c>
      <c r="K623" t="e">
        <f>(#REF!*21)/100</f>
        <v>#REF!</v>
      </c>
      <c r="L623" t="s">
        <v>7</v>
      </c>
    </row>
    <row r="624" spans="1:12" ht="127.5" x14ac:dyDescent="0.2">
      <c r="A624" s="13" t="s">
        <v>27</v>
      </c>
      <c r="D624" s="14" t="s">
        <v>699</v>
      </c>
    </row>
    <row r="625" spans="1:12" ht="76.5" x14ac:dyDescent="0.2">
      <c r="A625" t="s">
        <v>29</v>
      </c>
      <c r="D625" s="14" t="s">
        <v>700</v>
      </c>
    </row>
    <row r="626" spans="1:12" ht="25.5" x14ac:dyDescent="0.2">
      <c r="A626" s="6" t="s">
        <v>22</v>
      </c>
      <c r="B626" s="9" t="s">
        <v>701</v>
      </c>
      <c r="C626" s="6" t="s">
        <v>24</v>
      </c>
      <c r="D626" s="10" t="s">
        <v>702</v>
      </c>
      <c r="E626" s="11" t="s">
        <v>26</v>
      </c>
      <c r="F626" s="12">
        <v>2808</v>
      </c>
      <c r="K626" t="e">
        <f>(#REF!*21)/100</f>
        <v>#REF!</v>
      </c>
      <c r="L626" t="s">
        <v>7</v>
      </c>
    </row>
    <row r="627" spans="1:12" ht="127.5" x14ac:dyDescent="0.2">
      <c r="A627" s="13" t="s">
        <v>27</v>
      </c>
      <c r="D627" s="14" t="s">
        <v>703</v>
      </c>
    </row>
    <row r="628" spans="1:12" ht="76.5" x14ac:dyDescent="0.2">
      <c r="A628" t="s">
        <v>29</v>
      </c>
      <c r="D628" s="14" t="s">
        <v>1656</v>
      </c>
    </row>
    <row r="629" spans="1:12" x14ac:dyDescent="0.2">
      <c r="A629" s="6" t="s">
        <v>22</v>
      </c>
      <c r="B629" s="9" t="s">
        <v>704</v>
      </c>
      <c r="C629" s="6" t="s">
        <v>24</v>
      </c>
      <c r="D629" s="10" t="s">
        <v>705</v>
      </c>
      <c r="E629" s="11" t="s">
        <v>129</v>
      </c>
      <c r="F629" s="12">
        <v>440.4</v>
      </c>
      <c r="K629" t="e">
        <f>(#REF!*21)/100</f>
        <v>#REF!</v>
      </c>
      <c r="L629" t="s">
        <v>7</v>
      </c>
    </row>
    <row r="630" spans="1:12" ht="114.75" x14ac:dyDescent="0.2">
      <c r="A630" s="13" t="s">
        <v>27</v>
      </c>
      <c r="D630" s="14" t="s">
        <v>706</v>
      </c>
    </row>
    <row r="631" spans="1:12" ht="191.25" x14ac:dyDescent="0.2">
      <c r="A631" t="s">
        <v>29</v>
      </c>
      <c r="D631" s="14" t="s">
        <v>696</v>
      </c>
    </row>
    <row r="632" spans="1:12" x14ac:dyDescent="0.2">
      <c r="A632" s="6" t="s">
        <v>22</v>
      </c>
      <c r="B632" s="9" t="s">
        <v>707</v>
      </c>
      <c r="C632" s="6" t="s">
        <v>24</v>
      </c>
      <c r="D632" s="10" t="s">
        <v>708</v>
      </c>
      <c r="E632" s="11" t="s">
        <v>129</v>
      </c>
      <c r="F632" s="12">
        <v>566.4</v>
      </c>
      <c r="K632" t="e">
        <f>(#REF!*0)/100</f>
        <v>#REF!</v>
      </c>
      <c r="L632" t="s">
        <v>9</v>
      </c>
    </row>
    <row r="633" spans="1:12" ht="124.9" customHeight="1" x14ac:dyDescent="0.2">
      <c r="A633" s="60"/>
      <c r="B633" s="58"/>
      <c r="C633" s="60"/>
      <c r="D633" s="10" t="s">
        <v>1654</v>
      </c>
      <c r="E633" s="61"/>
      <c r="F633" s="62"/>
    </row>
    <row r="634" spans="1:12" ht="76.5" x14ac:dyDescent="0.2">
      <c r="A634" t="s">
        <v>29</v>
      </c>
      <c r="D634" s="14" t="s">
        <v>700</v>
      </c>
    </row>
    <row r="635" spans="1:12" x14ac:dyDescent="0.2">
      <c r="A635" s="6" t="s">
        <v>22</v>
      </c>
      <c r="B635" s="9" t="s">
        <v>709</v>
      </c>
      <c r="C635" s="6" t="s">
        <v>24</v>
      </c>
      <c r="D635" s="10" t="s">
        <v>710</v>
      </c>
      <c r="E635" s="11" t="s">
        <v>129</v>
      </c>
      <c r="F635" s="12">
        <v>550.79999999999995</v>
      </c>
      <c r="K635" t="e">
        <f>(#REF!*0)/100</f>
        <v>#REF!</v>
      </c>
      <c r="L635" t="s">
        <v>9</v>
      </c>
    </row>
    <row r="636" spans="1:12" ht="127.5" x14ac:dyDescent="0.2">
      <c r="A636" s="60"/>
      <c r="B636" s="58"/>
      <c r="C636" s="60"/>
      <c r="D636" s="10" t="s">
        <v>1655</v>
      </c>
      <c r="E636" s="61"/>
      <c r="F636" s="62"/>
    </row>
    <row r="637" spans="1:12" ht="76.5" x14ac:dyDescent="0.2">
      <c r="A637" t="s">
        <v>29</v>
      </c>
      <c r="D637" s="14" t="s">
        <v>700</v>
      </c>
    </row>
    <row r="638" spans="1:12" x14ac:dyDescent="0.2">
      <c r="A638" s="6" t="s">
        <v>22</v>
      </c>
      <c r="B638" s="9" t="s">
        <v>711</v>
      </c>
      <c r="C638" s="6" t="s">
        <v>24</v>
      </c>
      <c r="D638" s="10" t="s">
        <v>712</v>
      </c>
      <c r="E638" s="11" t="s">
        <v>129</v>
      </c>
      <c r="F638" s="12">
        <v>708</v>
      </c>
      <c r="K638" t="e">
        <f>(#REF!*0)/100</f>
        <v>#REF!</v>
      </c>
      <c r="L638" t="s">
        <v>9</v>
      </c>
    </row>
    <row r="639" spans="1:12" ht="127.5" x14ac:dyDescent="0.2">
      <c r="A639" s="60"/>
      <c r="B639" s="58"/>
      <c r="C639" s="60"/>
      <c r="D639" s="10" t="s">
        <v>699</v>
      </c>
      <c r="E639" s="61"/>
      <c r="F639" s="62"/>
    </row>
    <row r="640" spans="1:12" ht="76.5" x14ac:dyDescent="0.2">
      <c r="A640" t="s">
        <v>29</v>
      </c>
      <c r="D640" s="14" t="s">
        <v>700</v>
      </c>
    </row>
    <row r="641" spans="1:12" x14ac:dyDescent="0.2">
      <c r="A641" s="6" t="s">
        <v>22</v>
      </c>
      <c r="B641" s="9" t="s">
        <v>713</v>
      </c>
      <c r="C641" s="6" t="s">
        <v>24</v>
      </c>
      <c r="D641" s="10" t="s">
        <v>714</v>
      </c>
      <c r="E641" s="11" t="s">
        <v>26</v>
      </c>
      <c r="F641" s="12">
        <v>1105.2</v>
      </c>
      <c r="K641" t="e">
        <f>(#REF!*21)/100</f>
        <v>#REF!</v>
      </c>
      <c r="L641" t="s">
        <v>7</v>
      </c>
    </row>
    <row r="642" spans="1:12" x14ac:dyDescent="0.2">
      <c r="A642" s="13" t="s">
        <v>27</v>
      </c>
      <c r="D642" s="14" t="s">
        <v>660</v>
      </c>
    </row>
    <row r="643" spans="1:12" ht="38.25" x14ac:dyDescent="0.2">
      <c r="A643" t="s">
        <v>29</v>
      </c>
      <c r="D643" s="14" t="s">
        <v>715</v>
      </c>
    </row>
    <row r="644" spans="1:12" x14ac:dyDescent="0.2">
      <c r="A644" s="6" t="s">
        <v>22</v>
      </c>
      <c r="B644" s="9" t="s">
        <v>716</v>
      </c>
      <c r="C644" s="6" t="s">
        <v>24</v>
      </c>
      <c r="D644" s="10" t="s">
        <v>717</v>
      </c>
      <c r="E644" s="11" t="s">
        <v>129</v>
      </c>
      <c r="F644" s="12">
        <v>64.8</v>
      </c>
      <c r="K644" t="e">
        <f>(#REF!*21)/100</f>
        <v>#REF!</v>
      </c>
      <c r="L644" t="s">
        <v>7</v>
      </c>
    </row>
    <row r="645" spans="1:12" x14ac:dyDescent="0.2">
      <c r="A645" s="13" t="s">
        <v>27</v>
      </c>
      <c r="D645" s="14" t="s">
        <v>660</v>
      </c>
    </row>
    <row r="646" spans="1:12" ht="38.25" x14ac:dyDescent="0.2">
      <c r="A646" t="s">
        <v>29</v>
      </c>
      <c r="D646" s="14" t="s">
        <v>718</v>
      </c>
    </row>
    <row r="647" spans="1:12" x14ac:dyDescent="0.2">
      <c r="A647" s="6" t="s">
        <v>22</v>
      </c>
      <c r="B647" s="9" t="s">
        <v>719</v>
      </c>
      <c r="C647" s="6" t="s">
        <v>24</v>
      </c>
      <c r="D647" s="10" t="s">
        <v>720</v>
      </c>
      <c r="E647" s="11" t="s">
        <v>129</v>
      </c>
      <c r="F647" s="12">
        <v>115.19999999999999</v>
      </c>
      <c r="K647" t="e">
        <f>(#REF!*21)/100</f>
        <v>#REF!</v>
      </c>
      <c r="L647" t="s">
        <v>7</v>
      </c>
    </row>
    <row r="648" spans="1:12" x14ac:dyDescent="0.2">
      <c r="A648" s="13" t="s">
        <v>27</v>
      </c>
      <c r="D648" s="14" t="s">
        <v>660</v>
      </c>
    </row>
    <row r="649" spans="1:12" ht="38.25" x14ac:dyDescent="0.2">
      <c r="A649" t="s">
        <v>29</v>
      </c>
      <c r="D649" s="14" t="s">
        <v>718</v>
      </c>
    </row>
    <row r="650" spans="1:12" x14ac:dyDescent="0.2">
      <c r="A650" s="6" t="s">
        <v>22</v>
      </c>
      <c r="B650" s="9" t="s">
        <v>721</v>
      </c>
      <c r="C650" s="6" t="s">
        <v>24</v>
      </c>
      <c r="D650" s="10" t="s">
        <v>722</v>
      </c>
      <c r="E650" s="11" t="s">
        <v>129</v>
      </c>
      <c r="F650" s="12">
        <v>163.19999999999999</v>
      </c>
      <c r="K650" t="e">
        <f>(#REF!*21)/100</f>
        <v>#REF!</v>
      </c>
      <c r="L650" t="s">
        <v>7</v>
      </c>
    </row>
    <row r="651" spans="1:12" x14ac:dyDescent="0.2">
      <c r="A651" s="13" t="s">
        <v>27</v>
      </c>
      <c r="D651" s="14" t="s">
        <v>660</v>
      </c>
    </row>
    <row r="652" spans="1:12" ht="38.25" x14ac:dyDescent="0.2">
      <c r="A652" t="s">
        <v>29</v>
      </c>
      <c r="D652" s="14" t="s">
        <v>718</v>
      </c>
    </row>
    <row r="653" spans="1:12" x14ac:dyDescent="0.2">
      <c r="A653" s="6" t="s">
        <v>22</v>
      </c>
      <c r="B653" s="9" t="s">
        <v>723</v>
      </c>
      <c r="C653" s="6" t="s">
        <v>24</v>
      </c>
      <c r="D653" s="10" t="s">
        <v>724</v>
      </c>
      <c r="E653" s="11" t="s">
        <v>26</v>
      </c>
      <c r="F653" s="12">
        <v>1224</v>
      </c>
      <c r="K653" t="e">
        <f>(#REF!*21)/100</f>
        <v>#REF!</v>
      </c>
      <c r="L653" t="s">
        <v>7</v>
      </c>
    </row>
    <row r="654" spans="1:12" ht="25.5" x14ac:dyDescent="0.2">
      <c r="A654" s="13" t="s">
        <v>27</v>
      </c>
      <c r="D654" s="14" t="s">
        <v>725</v>
      </c>
    </row>
    <row r="655" spans="1:12" ht="102" x14ac:dyDescent="0.2">
      <c r="A655" t="s">
        <v>29</v>
      </c>
      <c r="D655" s="14" t="s">
        <v>674</v>
      </c>
    </row>
    <row r="656" spans="1:12" x14ac:dyDescent="0.2">
      <c r="A656" s="6" t="s">
        <v>22</v>
      </c>
      <c r="B656" s="9" t="s">
        <v>726</v>
      </c>
      <c r="C656" s="6" t="s">
        <v>24</v>
      </c>
      <c r="D656" s="10" t="s">
        <v>727</v>
      </c>
      <c r="E656" s="11" t="s">
        <v>129</v>
      </c>
      <c r="F656" s="12">
        <v>62.4</v>
      </c>
      <c r="K656" t="e">
        <f>(#REF!*21)/100</f>
        <v>#REF!</v>
      </c>
      <c r="L656" t="s">
        <v>7</v>
      </c>
    </row>
    <row r="657" spans="1:12" ht="25.5" x14ac:dyDescent="0.2">
      <c r="A657" s="13" t="s">
        <v>27</v>
      </c>
      <c r="D657" s="14" t="s">
        <v>678</v>
      </c>
    </row>
    <row r="658" spans="1:12" ht="102" x14ac:dyDescent="0.2">
      <c r="A658" t="s">
        <v>29</v>
      </c>
      <c r="D658" s="14" t="s">
        <v>674</v>
      </c>
    </row>
    <row r="659" spans="1:12" x14ac:dyDescent="0.2">
      <c r="A659" s="6" t="s">
        <v>22</v>
      </c>
      <c r="B659" s="9" t="s">
        <v>728</v>
      </c>
      <c r="C659" s="6" t="s">
        <v>24</v>
      </c>
      <c r="D659" s="10" t="s">
        <v>729</v>
      </c>
      <c r="E659" s="11" t="s">
        <v>129</v>
      </c>
      <c r="F659" s="12">
        <v>121.19999999999999</v>
      </c>
      <c r="K659" t="e">
        <f>(#REF!*21)/100</f>
        <v>#REF!</v>
      </c>
      <c r="L659" t="s">
        <v>7</v>
      </c>
    </row>
    <row r="660" spans="1:12" ht="25.5" x14ac:dyDescent="0.2">
      <c r="A660" s="13" t="s">
        <v>27</v>
      </c>
      <c r="D660" s="14" t="s">
        <v>678</v>
      </c>
    </row>
    <row r="661" spans="1:12" ht="102" x14ac:dyDescent="0.2">
      <c r="A661" t="s">
        <v>29</v>
      </c>
      <c r="D661" s="14" t="s">
        <v>674</v>
      </c>
    </row>
    <row r="662" spans="1:12" x14ac:dyDescent="0.2">
      <c r="A662" s="6" t="s">
        <v>22</v>
      </c>
      <c r="B662" s="9" t="s">
        <v>730</v>
      </c>
      <c r="C662" s="6" t="s">
        <v>24</v>
      </c>
      <c r="D662" s="10" t="s">
        <v>731</v>
      </c>
      <c r="E662" s="11" t="s">
        <v>129</v>
      </c>
      <c r="F662" s="12">
        <v>186</v>
      </c>
      <c r="K662" t="e">
        <f>(#REF!*21)/100</f>
        <v>#REF!</v>
      </c>
      <c r="L662" t="s">
        <v>7</v>
      </c>
    </row>
    <row r="663" spans="1:12" ht="25.5" x14ac:dyDescent="0.2">
      <c r="A663" s="13" t="s">
        <v>27</v>
      </c>
      <c r="D663" s="14" t="s">
        <v>678</v>
      </c>
    </row>
    <row r="664" spans="1:12" ht="102" x14ac:dyDescent="0.2">
      <c r="A664" t="s">
        <v>29</v>
      </c>
      <c r="D664" s="14" t="s">
        <v>674</v>
      </c>
    </row>
    <row r="665" spans="1:12" x14ac:dyDescent="0.2">
      <c r="A665" s="6" t="s">
        <v>22</v>
      </c>
      <c r="B665" s="9" t="s">
        <v>732</v>
      </c>
      <c r="C665" s="6" t="s">
        <v>24</v>
      </c>
      <c r="D665" s="10" t="s">
        <v>733</v>
      </c>
      <c r="E665" s="11" t="s">
        <v>129</v>
      </c>
      <c r="F665" s="12">
        <v>12.6</v>
      </c>
      <c r="K665" t="e">
        <f>(#REF!*21)/100</f>
        <v>#REF!</v>
      </c>
      <c r="L665" t="s">
        <v>7</v>
      </c>
    </row>
    <row r="666" spans="1:12" ht="51" x14ac:dyDescent="0.2">
      <c r="A666" t="s">
        <v>29</v>
      </c>
      <c r="D666" s="14" t="s">
        <v>734</v>
      </c>
    </row>
    <row r="667" spans="1:12" x14ac:dyDescent="0.2">
      <c r="A667" s="6" t="s">
        <v>22</v>
      </c>
      <c r="B667" s="9" t="s">
        <v>735</v>
      </c>
      <c r="C667" s="6" t="s">
        <v>24</v>
      </c>
      <c r="D667" s="10" t="s">
        <v>736</v>
      </c>
      <c r="E667" s="11" t="s">
        <v>129</v>
      </c>
      <c r="F667" s="12">
        <v>15.36</v>
      </c>
      <c r="K667" t="e">
        <f>(#REF!*21)/100</f>
        <v>#REF!</v>
      </c>
      <c r="L667" t="s">
        <v>7</v>
      </c>
    </row>
    <row r="668" spans="1:12" ht="51" x14ac:dyDescent="0.2">
      <c r="A668" t="s">
        <v>29</v>
      </c>
      <c r="D668" s="14" t="s">
        <v>734</v>
      </c>
    </row>
    <row r="669" spans="1:12" x14ac:dyDescent="0.2">
      <c r="A669" s="6" t="s">
        <v>22</v>
      </c>
      <c r="B669" s="9" t="s">
        <v>737</v>
      </c>
      <c r="C669" s="6" t="s">
        <v>24</v>
      </c>
      <c r="D669" s="10" t="s">
        <v>738</v>
      </c>
      <c r="E669" s="11" t="s">
        <v>129</v>
      </c>
      <c r="F669" s="12">
        <v>18.239999999999998</v>
      </c>
      <c r="K669" t="e">
        <f>(#REF!*21)/100</f>
        <v>#REF!</v>
      </c>
      <c r="L669" t="s">
        <v>7</v>
      </c>
    </row>
    <row r="670" spans="1:12" ht="51" x14ac:dyDescent="0.2">
      <c r="A670" t="s">
        <v>29</v>
      </c>
      <c r="D670" s="14" t="s">
        <v>734</v>
      </c>
    </row>
    <row r="671" spans="1:12" x14ac:dyDescent="0.2">
      <c r="A671" s="6" t="s">
        <v>22</v>
      </c>
      <c r="B671" s="9" t="s">
        <v>739</v>
      </c>
      <c r="C671" s="6" t="s">
        <v>24</v>
      </c>
      <c r="D671" s="10" t="s">
        <v>740</v>
      </c>
      <c r="E671" s="11" t="s">
        <v>129</v>
      </c>
      <c r="F671" s="12">
        <v>25.2</v>
      </c>
      <c r="K671" t="e">
        <f>(#REF!*21)/100</f>
        <v>#REF!</v>
      </c>
      <c r="L671" t="s">
        <v>7</v>
      </c>
    </row>
    <row r="672" spans="1:12" ht="51" x14ac:dyDescent="0.2">
      <c r="A672" t="s">
        <v>29</v>
      </c>
      <c r="D672" s="14" t="s">
        <v>734</v>
      </c>
    </row>
    <row r="673" spans="1:12" x14ac:dyDescent="0.2">
      <c r="A673" s="6" t="s">
        <v>22</v>
      </c>
      <c r="B673" s="9" t="s">
        <v>741</v>
      </c>
      <c r="C673" s="6" t="s">
        <v>24</v>
      </c>
      <c r="D673" s="10" t="s">
        <v>742</v>
      </c>
      <c r="E673" s="11" t="s">
        <v>129</v>
      </c>
      <c r="F673" s="12">
        <v>37.199999999999996</v>
      </c>
      <c r="K673" t="e">
        <f>(#REF!*21)/100</f>
        <v>#REF!</v>
      </c>
      <c r="L673" t="s">
        <v>7</v>
      </c>
    </row>
    <row r="674" spans="1:12" x14ac:dyDescent="0.2">
      <c r="A674" s="13" t="s">
        <v>27</v>
      </c>
      <c r="D674" s="14" t="s">
        <v>743</v>
      </c>
    </row>
    <row r="675" spans="1:12" ht="51" x14ac:dyDescent="0.2">
      <c r="A675" t="s">
        <v>29</v>
      </c>
      <c r="D675" s="14" t="s">
        <v>744</v>
      </c>
    </row>
    <row r="676" spans="1:12" x14ac:dyDescent="0.2">
      <c r="A676" s="6" t="s">
        <v>22</v>
      </c>
      <c r="B676" s="9" t="s">
        <v>745</v>
      </c>
      <c r="C676" s="6" t="s">
        <v>24</v>
      </c>
      <c r="D676" s="10" t="s">
        <v>746</v>
      </c>
      <c r="E676" s="11" t="s">
        <v>129</v>
      </c>
      <c r="F676" s="12">
        <v>12.6</v>
      </c>
      <c r="K676" t="e">
        <f>(#REF!*21)/100</f>
        <v>#REF!</v>
      </c>
      <c r="L676" t="s">
        <v>7</v>
      </c>
    </row>
    <row r="677" spans="1:12" ht="51" x14ac:dyDescent="0.2">
      <c r="A677" t="s">
        <v>29</v>
      </c>
      <c r="D677" s="14" t="s">
        <v>734</v>
      </c>
    </row>
    <row r="678" spans="1:12" x14ac:dyDescent="0.2">
      <c r="A678" s="6" t="s">
        <v>22</v>
      </c>
      <c r="B678" s="9" t="s">
        <v>747</v>
      </c>
      <c r="C678" s="6" t="s">
        <v>24</v>
      </c>
      <c r="D678" s="10" t="s">
        <v>748</v>
      </c>
      <c r="E678" s="11" t="s">
        <v>129</v>
      </c>
      <c r="F678" s="12">
        <v>16.68</v>
      </c>
      <c r="K678" t="e">
        <f>(#REF!*21)/100</f>
        <v>#REF!</v>
      </c>
      <c r="L678" t="s">
        <v>7</v>
      </c>
    </row>
    <row r="679" spans="1:12" ht="51" x14ac:dyDescent="0.2">
      <c r="A679" t="s">
        <v>29</v>
      </c>
      <c r="D679" s="14" t="s">
        <v>734</v>
      </c>
    </row>
    <row r="680" spans="1:12" x14ac:dyDescent="0.2">
      <c r="A680" s="6" t="s">
        <v>22</v>
      </c>
      <c r="B680" s="9" t="s">
        <v>749</v>
      </c>
      <c r="C680" s="6" t="s">
        <v>24</v>
      </c>
      <c r="D680" s="10" t="s">
        <v>750</v>
      </c>
      <c r="E680" s="11" t="s">
        <v>129</v>
      </c>
      <c r="F680" s="12">
        <v>18.239999999999998</v>
      </c>
      <c r="K680" t="e">
        <f>(#REF!*21)/100</f>
        <v>#REF!</v>
      </c>
      <c r="L680" t="s">
        <v>7</v>
      </c>
    </row>
    <row r="681" spans="1:12" ht="51" x14ac:dyDescent="0.2">
      <c r="A681" t="s">
        <v>29</v>
      </c>
      <c r="D681" s="14" t="s">
        <v>734</v>
      </c>
    </row>
    <row r="682" spans="1:12" x14ac:dyDescent="0.2">
      <c r="A682" s="6" t="s">
        <v>22</v>
      </c>
      <c r="B682" s="9" t="s">
        <v>751</v>
      </c>
      <c r="C682" s="6" t="s">
        <v>24</v>
      </c>
      <c r="D682" s="10" t="s">
        <v>752</v>
      </c>
      <c r="E682" s="11" t="s">
        <v>129</v>
      </c>
      <c r="F682" s="12">
        <v>27.599999999999998</v>
      </c>
      <c r="K682" t="e">
        <f>(#REF!*21)/100</f>
        <v>#REF!</v>
      </c>
      <c r="L682" t="s">
        <v>7</v>
      </c>
    </row>
    <row r="683" spans="1:12" ht="51" x14ac:dyDescent="0.2">
      <c r="A683" t="s">
        <v>29</v>
      </c>
      <c r="D683" s="14" t="s">
        <v>734</v>
      </c>
    </row>
    <row r="684" spans="1:12" x14ac:dyDescent="0.2">
      <c r="A684" s="6" t="s">
        <v>22</v>
      </c>
      <c r="B684" s="9" t="s">
        <v>753</v>
      </c>
      <c r="C684" s="6" t="s">
        <v>24</v>
      </c>
      <c r="D684" s="10" t="s">
        <v>754</v>
      </c>
      <c r="E684" s="11" t="s">
        <v>129</v>
      </c>
      <c r="F684" s="12">
        <v>31.2</v>
      </c>
      <c r="K684" t="e">
        <f>(#REF!*21)/100</f>
        <v>#REF!</v>
      </c>
      <c r="L684" t="s">
        <v>7</v>
      </c>
    </row>
    <row r="685" spans="1:12" ht="51" x14ac:dyDescent="0.2">
      <c r="A685" t="s">
        <v>29</v>
      </c>
      <c r="D685" s="14" t="s">
        <v>734</v>
      </c>
    </row>
    <row r="686" spans="1:12" x14ac:dyDescent="0.2">
      <c r="A686" s="6" t="s">
        <v>22</v>
      </c>
      <c r="B686" s="9" t="s">
        <v>755</v>
      </c>
      <c r="C686" s="6" t="s">
        <v>24</v>
      </c>
      <c r="D686" s="10" t="s">
        <v>756</v>
      </c>
      <c r="E686" s="11" t="s">
        <v>129</v>
      </c>
      <c r="F686" s="12">
        <v>34.799999999999997</v>
      </c>
      <c r="K686" t="e">
        <f>(#REF!*0)/100</f>
        <v>#REF!</v>
      </c>
      <c r="L686" t="s">
        <v>9</v>
      </c>
    </row>
    <row r="687" spans="1:12" ht="51" x14ac:dyDescent="0.2">
      <c r="A687" t="s">
        <v>29</v>
      </c>
      <c r="D687" s="14" t="s">
        <v>757</v>
      </c>
    </row>
    <row r="688" spans="1:12" x14ac:dyDescent="0.2">
      <c r="A688" s="6" t="s">
        <v>22</v>
      </c>
      <c r="B688" s="9" t="s">
        <v>758</v>
      </c>
      <c r="C688" s="6" t="s">
        <v>24</v>
      </c>
      <c r="D688" s="10" t="s">
        <v>759</v>
      </c>
      <c r="E688" s="11" t="s">
        <v>129</v>
      </c>
      <c r="F688" s="12">
        <v>39.6</v>
      </c>
      <c r="K688" t="e">
        <f>(#REF!*21)/100</f>
        <v>#REF!</v>
      </c>
      <c r="L688" t="s">
        <v>7</v>
      </c>
    </row>
    <row r="689" spans="1:12" ht="51" x14ac:dyDescent="0.2">
      <c r="A689" t="s">
        <v>29</v>
      </c>
      <c r="D689" s="14" t="s">
        <v>760</v>
      </c>
    </row>
    <row r="690" spans="1:12" x14ac:dyDescent="0.2">
      <c r="A690" s="6" t="s">
        <v>22</v>
      </c>
      <c r="B690" s="9" t="s">
        <v>761</v>
      </c>
      <c r="C690" s="6" t="s">
        <v>24</v>
      </c>
      <c r="D690" s="10" t="s">
        <v>762</v>
      </c>
      <c r="E690" s="11" t="s">
        <v>129</v>
      </c>
      <c r="F690" s="12">
        <v>46.8</v>
      </c>
      <c r="K690" t="e">
        <f>(#REF!*21)/100</f>
        <v>#REF!</v>
      </c>
      <c r="L690" t="s">
        <v>7</v>
      </c>
    </row>
    <row r="691" spans="1:12" ht="51" x14ac:dyDescent="0.2">
      <c r="A691" t="s">
        <v>29</v>
      </c>
      <c r="D691" s="14" t="s">
        <v>760</v>
      </c>
    </row>
    <row r="692" spans="1:12" x14ac:dyDescent="0.2">
      <c r="A692" s="6" t="s">
        <v>22</v>
      </c>
      <c r="B692" s="9" t="s">
        <v>763</v>
      </c>
      <c r="C692" s="6" t="s">
        <v>24</v>
      </c>
      <c r="D692" s="10" t="s">
        <v>764</v>
      </c>
      <c r="E692" s="11" t="s">
        <v>129</v>
      </c>
      <c r="F692" s="12">
        <v>34.799999999999997</v>
      </c>
      <c r="K692" t="e">
        <f>(#REF!*0)/100</f>
        <v>#REF!</v>
      </c>
      <c r="L692" t="s">
        <v>9</v>
      </c>
    </row>
    <row r="693" spans="1:12" ht="63.75" x14ac:dyDescent="0.2">
      <c r="A693" t="s">
        <v>29</v>
      </c>
      <c r="D693" s="14" t="s">
        <v>765</v>
      </c>
    </row>
    <row r="694" spans="1:12" x14ac:dyDescent="0.2">
      <c r="A694" s="6" t="s">
        <v>22</v>
      </c>
      <c r="B694" s="9" t="s">
        <v>766</v>
      </c>
      <c r="C694" s="6" t="s">
        <v>24</v>
      </c>
      <c r="D694" s="10" t="s">
        <v>767</v>
      </c>
      <c r="E694" s="11" t="s">
        <v>129</v>
      </c>
      <c r="F694" s="12">
        <v>120</v>
      </c>
      <c r="K694" t="e">
        <f>(#REF!*21)/100</f>
        <v>#REF!</v>
      </c>
      <c r="L694" t="s">
        <v>7</v>
      </c>
    </row>
    <row r="695" spans="1:12" ht="102" x14ac:dyDescent="0.2">
      <c r="A695" t="s">
        <v>29</v>
      </c>
      <c r="D695" s="14" t="s">
        <v>768</v>
      </c>
    </row>
    <row r="696" spans="1:12" x14ac:dyDescent="0.2">
      <c r="A696" s="6" t="s">
        <v>22</v>
      </c>
      <c r="B696" s="9" t="s">
        <v>769</v>
      </c>
      <c r="C696" s="6" t="s">
        <v>24</v>
      </c>
      <c r="D696" s="10" t="s">
        <v>770</v>
      </c>
      <c r="E696" s="11" t="s">
        <v>129</v>
      </c>
      <c r="F696" s="12">
        <v>210</v>
      </c>
      <c r="K696" t="e">
        <f>(#REF!*0)/100</f>
        <v>#REF!</v>
      </c>
      <c r="L696" t="s">
        <v>9</v>
      </c>
    </row>
    <row r="697" spans="1:12" ht="102" x14ac:dyDescent="0.2">
      <c r="A697" t="s">
        <v>29</v>
      </c>
      <c r="D697" s="14" t="s">
        <v>771</v>
      </c>
    </row>
    <row r="698" spans="1:12" x14ac:dyDescent="0.2">
      <c r="A698" s="6" t="s">
        <v>22</v>
      </c>
      <c r="B698" s="9" t="s">
        <v>772</v>
      </c>
      <c r="C698" s="6" t="s">
        <v>24</v>
      </c>
      <c r="D698" s="10" t="s">
        <v>773</v>
      </c>
      <c r="E698" s="11" t="s">
        <v>129</v>
      </c>
      <c r="F698" s="12">
        <v>214.79999999999998</v>
      </c>
      <c r="K698" t="e">
        <f>(#REF!*21)/100</f>
        <v>#REF!</v>
      </c>
      <c r="L698" t="s">
        <v>7</v>
      </c>
    </row>
    <row r="699" spans="1:12" ht="102" x14ac:dyDescent="0.2">
      <c r="A699" t="s">
        <v>29</v>
      </c>
      <c r="D699" s="14" t="s">
        <v>774</v>
      </c>
    </row>
    <row r="700" spans="1:12" x14ac:dyDescent="0.2">
      <c r="A700" s="6" t="s">
        <v>22</v>
      </c>
      <c r="B700" s="9" t="s">
        <v>775</v>
      </c>
      <c r="C700" s="6" t="s">
        <v>24</v>
      </c>
      <c r="D700" s="10" t="s">
        <v>776</v>
      </c>
      <c r="E700" s="11" t="s">
        <v>129</v>
      </c>
      <c r="F700" s="12">
        <v>130.79999999999998</v>
      </c>
      <c r="K700" t="e">
        <f>(#REF!*21)/100</f>
        <v>#REF!</v>
      </c>
      <c r="L700" t="s">
        <v>7</v>
      </c>
    </row>
    <row r="701" spans="1:12" x14ac:dyDescent="0.2">
      <c r="A701" s="13" t="s">
        <v>27</v>
      </c>
      <c r="D701" s="14" t="s">
        <v>777</v>
      </c>
    </row>
    <row r="702" spans="1:12" ht="51" x14ac:dyDescent="0.2">
      <c r="A702" t="s">
        <v>29</v>
      </c>
      <c r="D702" s="14" t="s">
        <v>778</v>
      </c>
    </row>
    <row r="703" spans="1:12" x14ac:dyDescent="0.2">
      <c r="A703" s="6" t="s">
        <v>22</v>
      </c>
      <c r="B703" s="9" t="s">
        <v>779</v>
      </c>
      <c r="C703" s="6" t="s">
        <v>24</v>
      </c>
      <c r="D703" s="10" t="s">
        <v>780</v>
      </c>
      <c r="E703" s="11" t="s">
        <v>129</v>
      </c>
      <c r="F703" s="12">
        <v>178.79999999999998</v>
      </c>
      <c r="K703" t="e">
        <f>(#REF!*21)/100</f>
        <v>#REF!</v>
      </c>
      <c r="L703" t="s">
        <v>7</v>
      </c>
    </row>
    <row r="704" spans="1:12" x14ac:dyDescent="0.2">
      <c r="A704" s="13" t="s">
        <v>27</v>
      </c>
      <c r="D704" s="14" t="s">
        <v>781</v>
      </c>
    </row>
    <row r="705" spans="1:12" ht="51" x14ac:dyDescent="0.2">
      <c r="A705" t="s">
        <v>29</v>
      </c>
      <c r="D705" s="14" t="s">
        <v>782</v>
      </c>
    </row>
    <row r="706" spans="1:12" x14ac:dyDescent="0.2">
      <c r="A706" s="6" t="s">
        <v>22</v>
      </c>
      <c r="B706" s="9" t="s">
        <v>783</v>
      </c>
      <c r="C706" s="6" t="s">
        <v>24</v>
      </c>
      <c r="D706" s="10" t="s">
        <v>784</v>
      </c>
      <c r="E706" s="11" t="s">
        <v>129</v>
      </c>
      <c r="F706" s="12">
        <v>217.2</v>
      </c>
      <c r="K706" t="e">
        <f>(#REF!*21)/100</f>
        <v>#REF!</v>
      </c>
      <c r="L706" t="s">
        <v>7</v>
      </c>
    </row>
    <row r="707" spans="1:12" ht="51" x14ac:dyDescent="0.2">
      <c r="A707" t="s">
        <v>29</v>
      </c>
      <c r="D707" s="14" t="s">
        <v>785</v>
      </c>
    </row>
    <row r="708" spans="1:12" x14ac:dyDescent="0.2">
      <c r="A708" s="6" t="s">
        <v>22</v>
      </c>
      <c r="B708" s="9" t="s">
        <v>786</v>
      </c>
      <c r="C708" s="6" t="s">
        <v>24</v>
      </c>
      <c r="D708" s="10" t="s">
        <v>787</v>
      </c>
      <c r="E708" s="11" t="s">
        <v>26</v>
      </c>
      <c r="F708" s="12">
        <v>7596</v>
      </c>
      <c r="K708" t="e">
        <f>(#REF!*21)/100</f>
        <v>#REF!</v>
      </c>
      <c r="L708" t="s">
        <v>7</v>
      </c>
    </row>
    <row r="709" spans="1:12" x14ac:dyDescent="0.2">
      <c r="A709" s="13" t="s">
        <v>27</v>
      </c>
      <c r="D709" s="14" t="s">
        <v>788</v>
      </c>
    </row>
    <row r="710" spans="1:12" ht="140.25" x14ac:dyDescent="0.2">
      <c r="A710" t="s">
        <v>29</v>
      </c>
      <c r="D710" s="14" t="s">
        <v>789</v>
      </c>
    </row>
    <row r="711" spans="1:12" x14ac:dyDescent="0.2">
      <c r="A711" s="6" t="s">
        <v>22</v>
      </c>
      <c r="B711" s="9" t="s">
        <v>790</v>
      </c>
      <c r="C711" s="6" t="s">
        <v>24</v>
      </c>
      <c r="D711" s="10" t="s">
        <v>791</v>
      </c>
      <c r="E711" s="11" t="s">
        <v>26</v>
      </c>
      <c r="F711" s="12">
        <v>7872</v>
      </c>
      <c r="K711" t="e">
        <f>(#REF!*21)/100</f>
        <v>#REF!</v>
      </c>
      <c r="L711" t="s">
        <v>7</v>
      </c>
    </row>
    <row r="712" spans="1:12" x14ac:dyDescent="0.2">
      <c r="A712" s="13" t="s">
        <v>27</v>
      </c>
      <c r="D712" s="14" t="s">
        <v>792</v>
      </c>
    </row>
    <row r="713" spans="1:12" ht="140.25" x14ac:dyDescent="0.2">
      <c r="A713" t="s">
        <v>29</v>
      </c>
      <c r="D713" s="14" t="s">
        <v>789</v>
      </c>
    </row>
    <row r="714" spans="1:12" x14ac:dyDescent="0.2">
      <c r="A714" s="6" t="s">
        <v>22</v>
      </c>
      <c r="B714" s="9" t="s">
        <v>793</v>
      </c>
      <c r="C714" s="6" t="s">
        <v>24</v>
      </c>
      <c r="D714" s="10" t="s">
        <v>794</v>
      </c>
      <c r="E714" s="11" t="s">
        <v>26</v>
      </c>
      <c r="F714" s="12">
        <v>7128</v>
      </c>
      <c r="K714" t="e">
        <f>(#REF!*21)/100</f>
        <v>#REF!</v>
      </c>
      <c r="L714" t="s">
        <v>7</v>
      </c>
    </row>
    <row r="715" spans="1:12" ht="140.25" x14ac:dyDescent="0.2">
      <c r="A715" t="s">
        <v>29</v>
      </c>
      <c r="D715" s="14" t="s">
        <v>795</v>
      </c>
    </row>
    <row r="716" spans="1:12" x14ac:dyDescent="0.2">
      <c r="A716" s="6" t="s">
        <v>22</v>
      </c>
      <c r="B716" s="9" t="s">
        <v>796</v>
      </c>
      <c r="C716" s="6" t="s">
        <v>24</v>
      </c>
      <c r="D716" s="10" t="s">
        <v>797</v>
      </c>
      <c r="E716" s="11" t="s">
        <v>26</v>
      </c>
      <c r="F716" s="12">
        <v>7368</v>
      </c>
      <c r="K716" t="e">
        <f>(#REF!*21)/100</f>
        <v>#REF!</v>
      </c>
      <c r="L716" t="s">
        <v>7</v>
      </c>
    </row>
    <row r="717" spans="1:12" ht="140.25" x14ac:dyDescent="0.2">
      <c r="A717" t="s">
        <v>29</v>
      </c>
      <c r="D717" s="14" t="s">
        <v>795</v>
      </c>
    </row>
    <row r="718" spans="1:12" x14ac:dyDescent="0.2">
      <c r="A718" s="6" t="s">
        <v>22</v>
      </c>
      <c r="B718" s="9" t="s">
        <v>798</v>
      </c>
      <c r="C718" s="6" t="s">
        <v>24</v>
      </c>
      <c r="D718" s="10" t="s">
        <v>799</v>
      </c>
      <c r="E718" s="11" t="s">
        <v>129</v>
      </c>
      <c r="F718" s="12">
        <v>306</v>
      </c>
      <c r="K718" t="e">
        <f>(#REF!*21)/100</f>
        <v>#REF!</v>
      </c>
      <c r="L718" t="s">
        <v>7</v>
      </c>
    </row>
    <row r="719" spans="1:12" x14ac:dyDescent="0.2">
      <c r="A719" s="13" t="s">
        <v>27</v>
      </c>
      <c r="D719" s="14" t="s">
        <v>788</v>
      </c>
    </row>
    <row r="720" spans="1:12" ht="140.25" x14ac:dyDescent="0.2">
      <c r="A720" t="s">
        <v>29</v>
      </c>
      <c r="D720" s="14" t="s">
        <v>789</v>
      </c>
    </row>
    <row r="721" spans="1:12" x14ac:dyDescent="0.2">
      <c r="A721" s="6" t="s">
        <v>22</v>
      </c>
      <c r="B721" s="9" t="s">
        <v>800</v>
      </c>
      <c r="C721" s="6" t="s">
        <v>24</v>
      </c>
      <c r="D721" s="10" t="s">
        <v>801</v>
      </c>
      <c r="E721" s="11" t="s">
        <v>129</v>
      </c>
      <c r="F721" s="12">
        <v>315.59999999999997</v>
      </c>
      <c r="K721" t="e">
        <f>(#REF!*21)/100</f>
        <v>#REF!</v>
      </c>
      <c r="L721" t="s">
        <v>7</v>
      </c>
    </row>
    <row r="722" spans="1:12" x14ac:dyDescent="0.2">
      <c r="A722" s="13" t="s">
        <v>27</v>
      </c>
      <c r="D722" s="14" t="s">
        <v>792</v>
      </c>
    </row>
    <row r="723" spans="1:12" ht="140.25" x14ac:dyDescent="0.2">
      <c r="A723" t="s">
        <v>29</v>
      </c>
      <c r="D723" s="14" t="s">
        <v>789</v>
      </c>
    </row>
    <row r="724" spans="1:12" x14ac:dyDescent="0.2">
      <c r="A724" s="6" t="s">
        <v>22</v>
      </c>
      <c r="B724" s="9" t="s">
        <v>802</v>
      </c>
      <c r="C724" s="6" t="s">
        <v>24</v>
      </c>
      <c r="D724" s="10" t="s">
        <v>803</v>
      </c>
      <c r="E724" s="11" t="s">
        <v>129</v>
      </c>
      <c r="F724" s="12">
        <v>392.4</v>
      </c>
      <c r="K724" t="e">
        <f>(#REF!*21)/100</f>
        <v>#REF!</v>
      </c>
      <c r="L724" t="s">
        <v>7</v>
      </c>
    </row>
    <row r="725" spans="1:12" x14ac:dyDescent="0.2">
      <c r="A725" s="13" t="s">
        <v>27</v>
      </c>
      <c r="D725" s="14" t="s">
        <v>792</v>
      </c>
    </row>
    <row r="726" spans="1:12" ht="140.25" x14ac:dyDescent="0.2">
      <c r="A726" t="s">
        <v>29</v>
      </c>
      <c r="D726" s="14" t="s">
        <v>789</v>
      </c>
    </row>
    <row r="727" spans="1:12" x14ac:dyDescent="0.2">
      <c r="A727" s="6" t="s">
        <v>22</v>
      </c>
      <c r="B727" s="9" t="s">
        <v>804</v>
      </c>
      <c r="C727" s="6" t="s">
        <v>24</v>
      </c>
      <c r="D727" s="10" t="s">
        <v>805</v>
      </c>
      <c r="E727" s="11" t="s">
        <v>129</v>
      </c>
      <c r="F727" s="12">
        <v>357.59999999999997</v>
      </c>
      <c r="K727" t="e">
        <f>(#REF!*21)/100</f>
        <v>#REF!</v>
      </c>
      <c r="L727" t="s">
        <v>7</v>
      </c>
    </row>
    <row r="728" spans="1:12" ht="140.25" x14ac:dyDescent="0.2">
      <c r="A728" t="s">
        <v>29</v>
      </c>
      <c r="D728" s="14" t="s">
        <v>795</v>
      </c>
    </row>
    <row r="729" spans="1:12" x14ac:dyDescent="0.2">
      <c r="A729" s="6" t="s">
        <v>22</v>
      </c>
      <c r="B729" s="9" t="s">
        <v>806</v>
      </c>
      <c r="C729" s="6" t="s">
        <v>24</v>
      </c>
      <c r="D729" s="10" t="s">
        <v>807</v>
      </c>
      <c r="E729" s="11" t="s">
        <v>129</v>
      </c>
      <c r="F729" s="12">
        <v>368.4</v>
      </c>
      <c r="K729" t="e">
        <f>(#REF!*21)/100</f>
        <v>#REF!</v>
      </c>
      <c r="L729" t="s">
        <v>7</v>
      </c>
    </row>
    <row r="730" spans="1:12" ht="140.25" x14ac:dyDescent="0.2">
      <c r="A730" t="s">
        <v>29</v>
      </c>
      <c r="D730" s="14" t="s">
        <v>795</v>
      </c>
    </row>
    <row r="731" spans="1:12" x14ac:dyDescent="0.2">
      <c r="A731" s="6" t="s">
        <v>22</v>
      </c>
      <c r="B731" s="9" t="s">
        <v>808</v>
      </c>
      <c r="C731" s="6" t="s">
        <v>24</v>
      </c>
      <c r="D731" s="10" t="s">
        <v>809</v>
      </c>
      <c r="E731" s="11" t="s">
        <v>129</v>
      </c>
      <c r="F731" s="12">
        <v>429.59999999999997</v>
      </c>
      <c r="K731" t="e">
        <f>(#REF!*21)/100</f>
        <v>#REF!</v>
      </c>
      <c r="L731" t="s">
        <v>7</v>
      </c>
    </row>
    <row r="732" spans="1:12" ht="140.25" x14ac:dyDescent="0.2">
      <c r="A732" t="s">
        <v>29</v>
      </c>
      <c r="D732" s="14" t="s">
        <v>795</v>
      </c>
    </row>
    <row r="733" spans="1:12" x14ac:dyDescent="0.2">
      <c r="A733" s="6" t="s">
        <v>22</v>
      </c>
      <c r="B733" s="9" t="s">
        <v>810</v>
      </c>
      <c r="C733" s="6" t="s">
        <v>24</v>
      </c>
      <c r="D733" s="10" t="s">
        <v>811</v>
      </c>
      <c r="E733" s="11" t="s">
        <v>129</v>
      </c>
      <c r="F733" s="12">
        <v>442.8</v>
      </c>
      <c r="K733" t="e">
        <f>(#REF!*21)/100</f>
        <v>#REF!</v>
      </c>
      <c r="L733" t="s">
        <v>7</v>
      </c>
    </row>
    <row r="734" spans="1:12" ht="140.25" x14ac:dyDescent="0.2">
      <c r="A734" t="s">
        <v>29</v>
      </c>
      <c r="D734" s="14" t="s">
        <v>795</v>
      </c>
    </row>
    <row r="735" spans="1:12" x14ac:dyDescent="0.2">
      <c r="A735" s="6" t="s">
        <v>22</v>
      </c>
      <c r="B735" s="9" t="s">
        <v>812</v>
      </c>
      <c r="C735" s="6" t="s">
        <v>24</v>
      </c>
      <c r="D735" s="10" t="s">
        <v>813</v>
      </c>
      <c r="E735" s="11" t="s">
        <v>26</v>
      </c>
      <c r="F735" s="12">
        <v>8856</v>
      </c>
      <c r="K735" t="e">
        <f>(#REF!*21)/100</f>
        <v>#REF!</v>
      </c>
      <c r="L735" t="s">
        <v>7</v>
      </c>
    </row>
    <row r="736" spans="1:12" ht="140.25" x14ac:dyDescent="0.2">
      <c r="A736" t="s">
        <v>29</v>
      </c>
      <c r="D736" s="14" t="s">
        <v>795</v>
      </c>
    </row>
    <row r="737" spans="1:12" x14ac:dyDescent="0.2">
      <c r="A737" s="6" t="s">
        <v>22</v>
      </c>
      <c r="B737" s="9" t="s">
        <v>814</v>
      </c>
      <c r="C737" s="6" t="s">
        <v>24</v>
      </c>
      <c r="D737" s="10" t="s">
        <v>815</v>
      </c>
      <c r="E737" s="11" t="s">
        <v>26</v>
      </c>
      <c r="F737" s="12">
        <v>6744</v>
      </c>
      <c r="K737" t="e">
        <f>(#REF!*21)/100</f>
        <v>#REF!</v>
      </c>
      <c r="L737" t="s">
        <v>7</v>
      </c>
    </row>
    <row r="738" spans="1:12" ht="140.25" x14ac:dyDescent="0.2">
      <c r="A738" t="s">
        <v>29</v>
      </c>
      <c r="D738" s="14" t="s">
        <v>795</v>
      </c>
    </row>
    <row r="739" spans="1:12" x14ac:dyDescent="0.2">
      <c r="A739" s="6" t="s">
        <v>22</v>
      </c>
      <c r="B739" s="9" t="s">
        <v>816</v>
      </c>
      <c r="C739" s="6" t="s">
        <v>24</v>
      </c>
      <c r="D739" s="10" t="s">
        <v>817</v>
      </c>
      <c r="E739" s="11" t="s">
        <v>26</v>
      </c>
      <c r="F739" s="12">
        <v>6996</v>
      </c>
      <c r="K739" t="e">
        <f>(#REF!*21)/100</f>
        <v>#REF!</v>
      </c>
      <c r="L739" t="s">
        <v>7</v>
      </c>
    </row>
    <row r="740" spans="1:12" x14ac:dyDescent="0.2">
      <c r="A740" s="13" t="s">
        <v>27</v>
      </c>
      <c r="D740" s="14" t="s">
        <v>818</v>
      </c>
    </row>
    <row r="741" spans="1:12" ht="140.25" x14ac:dyDescent="0.2">
      <c r="A741" t="s">
        <v>29</v>
      </c>
      <c r="D741" s="14" t="s">
        <v>789</v>
      </c>
    </row>
    <row r="742" spans="1:12" x14ac:dyDescent="0.2">
      <c r="A742" s="6" t="s">
        <v>22</v>
      </c>
      <c r="B742" s="9" t="s">
        <v>819</v>
      </c>
      <c r="C742" s="6" t="s">
        <v>24</v>
      </c>
      <c r="D742" s="10" t="s">
        <v>820</v>
      </c>
      <c r="E742" s="11" t="s">
        <v>129</v>
      </c>
      <c r="F742" s="12">
        <v>351.59999999999997</v>
      </c>
      <c r="K742" t="e">
        <f>(#REF!*21)/100</f>
        <v>#REF!</v>
      </c>
      <c r="L742" t="s">
        <v>7</v>
      </c>
    </row>
    <row r="743" spans="1:12" x14ac:dyDescent="0.2">
      <c r="A743" s="13" t="s">
        <v>27</v>
      </c>
      <c r="D743" s="14" t="s">
        <v>818</v>
      </c>
    </row>
    <row r="744" spans="1:12" ht="140.25" x14ac:dyDescent="0.2">
      <c r="A744" t="s">
        <v>29</v>
      </c>
      <c r="D744" s="14" t="s">
        <v>789</v>
      </c>
    </row>
    <row r="745" spans="1:12" x14ac:dyDescent="0.2">
      <c r="A745" s="6" t="s">
        <v>22</v>
      </c>
      <c r="B745" s="9" t="s">
        <v>821</v>
      </c>
      <c r="C745" s="6" t="s">
        <v>24</v>
      </c>
      <c r="D745" s="10" t="s">
        <v>822</v>
      </c>
      <c r="E745" s="11" t="s">
        <v>129</v>
      </c>
      <c r="F745" s="12">
        <v>421.2</v>
      </c>
      <c r="K745" t="e">
        <f>(#REF!*21)/100</f>
        <v>#REF!</v>
      </c>
      <c r="L745" t="s">
        <v>7</v>
      </c>
    </row>
    <row r="746" spans="1:12" x14ac:dyDescent="0.2">
      <c r="A746" s="13" t="s">
        <v>27</v>
      </c>
      <c r="D746" s="14" t="s">
        <v>818</v>
      </c>
    </row>
    <row r="747" spans="1:12" ht="140.25" x14ac:dyDescent="0.2">
      <c r="A747" t="s">
        <v>29</v>
      </c>
      <c r="D747" s="14" t="s">
        <v>789</v>
      </c>
    </row>
    <row r="748" spans="1:12" x14ac:dyDescent="0.2">
      <c r="A748" s="6" t="s">
        <v>22</v>
      </c>
      <c r="B748" s="9" t="s">
        <v>823</v>
      </c>
      <c r="C748" s="6" t="s">
        <v>24</v>
      </c>
      <c r="D748" s="10" t="s">
        <v>824</v>
      </c>
      <c r="E748" s="11" t="s">
        <v>129</v>
      </c>
      <c r="F748" s="12">
        <v>489.59999999999997</v>
      </c>
      <c r="K748" t="e">
        <f>(#REF!*21)/100</f>
        <v>#REF!</v>
      </c>
      <c r="L748" t="s">
        <v>7</v>
      </c>
    </row>
    <row r="749" spans="1:12" ht="165.75" x14ac:dyDescent="0.2">
      <c r="A749" t="s">
        <v>29</v>
      </c>
      <c r="D749" s="14" t="s">
        <v>825</v>
      </c>
    </row>
    <row r="750" spans="1:12" x14ac:dyDescent="0.2">
      <c r="A750" s="6" t="s">
        <v>22</v>
      </c>
      <c r="B750" s="9" t="s">
        <v>826</v>
      </c>
      <c r="C750" s="6" t="s">
        <v>24</v>
      </c>
      <c r="D750" s="10" t="s">
        <v>827</v>
      </c>
      <c r="E750" s="11" t="s">
        <v>26</v>
      </c>
      <c r="F750" s="12">
        <v>7872</v>
      </c>
      <c r="K750" t="e">
        <f>(#REF!*21)/100</f>
        <v>#REF!</v>
      </c>
      <c r="L750" t="s">
        <v>7</v>
      </c>
    </row>
    <row r="751" spans="1:12" ht="140.25" x14ac:dyDescent="0.2">
      <c r="A751" t="s">
        <v>29</v>
      </c>
      <c r="D751" s="14" t="s">
        <v>795</v>
      </c>
    </row>
    <row r="752" spans="1:12" x14ac:dyDescent="0.2">
      <c r="A752" s="6" t="s">
        <v>22</v>
      </c>
      <c r="B752" s="9" t="s">
        <v>828</v>
      </c>
      <c r="C752" s="6" t="s">
        <v>24</v>
      </c>
      <c r="D752" s="10" t="s">
        <v>829</v>
      </c>
      <c r="E752" s="11" t="s">
        <v>26</v>
      </c>
      <c r="F752" s="12">
        <v>6564</v>
      </c>
      <c r="K752" t="e">
        <f>(#REF!*21)/100</f>
        <v>#REF!</v>
      </c>
      <c r="L752" t="s">
        <v>7</v>
      </c>
    </row>
    <row r="753" spans="1:12" x14ac:dyDescent="0.2">
      <c r="A753" s="13" t="s">
        <v>27</v>
      </c>
      <c r="D753" s="14" t="s">
        <v>830</v>
      </c>
    </row>
    <row r="754" spans="1:12" ht="140.25" x14ac:dyDescent="0.2">
      <c r="A754" t="s">
        <v>29</v>
      </c>
      <c r="D754" s="14" t="s">
        <v>789</v>
      </c>
    </row>
    <row r="755" spans="1:12" x14ac:dyDescent="0.2">
      <c r="A755" s="6" t="s">
        <v>22</v>
      </c>
      <c r="B755" s="9" t="s">
        <v>831</v>
      </c>
      <c r="C755" s="6" t="s">
        <v>24</v>
      </c>
      <c r="D755" s="10" t="s">
        <v>832</v>
      </c>
      <c r="E755" s="11" t="s">
        <v>26</v>
      </c>
      <c r="F755" s="12">
        <v>6492</v>
      </c>
      <c r="K755" t="e">
        <f>(#REF!*21)/100</f>
        <v>#REF!</v>
      </c>
      <c r="L755" t="s">
        <v>7</v>
      </c>
    </row>
    <row r="756" spans="1:12" ht="140.25" x14ac:dyDescent="0.2">
      <c r="A756" t="s">
        <v>29</v>
      </c>
      <c r="D756" s="14" t="s">
        <v>795</v>
      </c>
    </row>
    <row r="757" spans="1:12" x14ac:dyDescent="0.2">
      <c r="A757" s="6" t="s">
        <v>22</v>
      </c>
      <c r="B757" s="9" t="s">
        <v>833</v>
      </c>
      <c r="C757" s="6" t="s">
        <v>24</v>
      </c>
      <c r="D757" s="10" t="s">
        <v>834</v>
      </c>
      <c r="E757" s="11" t="s">
        <v>129</v>
      </c>
      <c r="F757" s="12">
        <v>327.59999999999997</v>
      </c>
      <c r="K757" t="e">
        <f>(#REF!*21)/100</f>
        <v>#REF!</v>
      </c>
      <c r="L757" t="s">
        <v>7</v>
      </c>
    </row>
    <row r="758" spans="1:12" x14ac:dyDescent="0.2">
      <c r="A758" s="13" t="s">
        <v>27</v>
      </c>
      <c r="D758" s="14" t="s">
        <v>830</v>
      </c>
    </row>
    <row r="759" spans="1:12" ht="140.25" x14ac:dyDescent="0.2">
      <c r="A759" t="s">
        <v>29</v>
      </c>
      <c r="D759" s="14" t="s">
        <v>789</v>
      </c>
    </row>
    <row r="760" spans="1:12" x14ac:dyDescent="0.2">
      <c r="A760" s="6" t="s">
        <v>22</v>
      </c>
      <c r="B760" s="9" t="s">
        <v>835</v>
      </c>
      <c r="C760" s="6" t="s">
        <v>24</v>
      </c>
      <c r="D760" s="10" t="s">
        <v>836</v>
      </c>
      <c r="E760" s="11" t="s">
        <v>129</v>
      </c>
      <c r="F760" s="12">
        <v>392.4</v>
      </c>
      <c r="K760" t="e">
        <f>(#REF!*21)/100</f>
        <v>#REF!</v>
      </c>
      <c r="L760" t="s">
        <v>7</v>
      </c>
    </row>
    <row r="761" spans="1:12" x14ac:dyDescent="0.2">
      <c r="A761" s="13" t="s">
        <v>27</v>
      </c>
      <c r="D761" s="14" t="s">
        <v>830</v>
      </c>
    </row>
    <row r="762" spans="1:12" ht="140.25" x14ac:dyDescent="0.2">
      <c r="A762" t="s">
        <v>29</v>
      </c>
      <c r="D762" s="14" t="s">
        <v>789</v>
      </c>
    </row>
    <row r="763" spans="1:12" x14ac:dyDescent="0.2">
      <c r="A763" s="6" t="s">
        <v>22</v>
      </c>
      <c r="B763" s="9" t="s">
        <v>837</v>
      </c>
      <c r="C763" s="6" t="s">
        <v>24</v>
      </c>
      <c r="D763" s="10" t="s">
        <v>838</v>
      </c>
      <c r="E763" s="11" t="s">
        <v>129</v>
      </c>
      <c r="F763" s="12">
        <v>388.8</v>
      </c>
      <c r="K763" t="e">
        <f>(#REF!*21)/100</f>
        <v>#REF!</v>
      </c>
      <c r="L763" t="s">
        <v>7</v>
      </c>
    </row>
    <row r="764" spans="1:12" ht="140.25" x14ac:dyDescent="0.2">
      <c r="A764" t="s">
        <v>29</v>
      </c>
      <c r="D764" s="14" t="s">
        <v>795</v>
      </c>
    </row>
    <row r="765" spans="1:12" x14ac:dyDescent="0.2">
      <c r="A765" s="6" t="s">
        <v>22</v>
      </c>
      <c r="B765" s="9" t="s">
        <v>839</v>
      </c>
      <c r="C765" s="6" t="s">
        <v>24</v>
      </c>
      <c r="D765" s="10" t="s">
        <v>840</v>
      </c>
      <c r="E765" s="11" t="s">
        <v>129</v>
      </c>
      <c r="F765" s="12">
        <v>457.2</v>
      </c>
      <c r="K765" t="e">
        <f>(#REF!*21)/100</f>
        <v>#REF!</v>
      </c>
      <c r="L765" t="s">
        <v>7</v>
      </c>
    </row>
    <row r="766" spans="1:12" ht="140.25" x14ac:dyDescent="0.2">
      <c r="A766" t="s">
        <v>29</v>
      </c>
      <c r="D766" s="14" t="s">
        <v>795</v>
      </c>
    </row>
    <row r="767" spans="1:12" x14ac:dyDescent="0.2">
      <c r="A767" s="6" t="s">
        <v>22</v>
      </c>
      <c r="B767" s="9" t="s">
        <v>841</v>
      </c>
      <c r="C767" s="6" t="s">
        <v>24</v>
      </c>
      <c r="D767" s="10" t="s">
        <v>842</v>
      </c>
      <c r="E767" s="11" t="s">
        <v>129</v>
      </c>
      <c r="F767" s="12">
        <v>453.59999999999997</v>
      </c>
      <c r="K767" t="e">
        <f>(#REF!*21)/100</f>
        <v>#REF!</v>
      </c>
      <c r="L767" t="s">
        <v>7</v>
      </c>
    </row>
    <row r="768" spans="1:12" ht="140.25" x14ac:dyDescent="0.2">
      <c r="A768" t="s">
        <v>29</v>
      </c>
      <c r="D768" s="14" t="s">
        <v>795</v>
      </c>
    </row>
    <row r="769" spans="1:12" x14ac:dyDescent="0.2">
      <c r="A769" s="6" t="s">
        <v>22</v>
      </c>
      <c r="B769" s="9" t="s">
        <v>843</v>
      </c>
      <c r="C769" s="6" t="s">
        <v>24</v>
      </c>
      <c r="D769" s="10" t="s">
        <v>844</v>
      </c>
      <c r="E769" s="11" t="s">
        <v>129</v>
      </c>
      <c r="F769" s="12">
        <v>528</v>
      </c>
      <c r="K769" t="e">
        <f>(#REF!*21)/100</f>
        <v>#REF!</v>
      </c>
      <c r="L769" t="s">
        <v>7</v>
      </c>
    </row>
    <row r="770" spans="1:12" ht="165.75" x14ac:dyDescent="0.2">
      <c r="A770" t="s">
        <v>29</v>
      </c>
      <c r="D770" s="14" t="s">
        <v>845</v>
      </c>
    </row>
    <row r="771" spans="1:12" x14ac:dyDescent="0.2">
      <c r="A771" s="6" t="s">
        <v>22</v>
      </c>
      <c r="B771" s="9" t="s">
        <v>846</v>
      </c>
      <c r="C771" s="6" t="s">
        <v>24</v>
      </c>
      <c r="D771" s="10" t="s">
        <v>847</v>
      </c>
      <c r="E771" s="11" t="s">
        <v>129</v>
      </c>
      <c r="F771" s="12">
        <v>520.79999999999995</v>
      </c>
      <c r="K771" t="e">
        <f>(#REF!*21)/100</f>
        <v>#REF!</v>
      </c>
      <c r="L771" t="s">
        <v>7</v>
      </c>
    </row>
    <row r="772" spans="1:12" ht="140.25" x14ac:dyDescent="0.2">
      <c r="A772" t="s">
        <v>29</v>
      </c>
      <c r="D772" s="14" t="s">
        <v>795</v>
      </c>
    </row>
    <row r="773" spans="1:12" x14ac:dyDescent="0.2">
      <c r="A773" s="6" t="s">
        <v>22</v>
      </c>
      <c r="B773" s="9" t="s">
        <v>848</v>
      </c>
      <c r="C773" s="6" t="s">
        <v>24</v>
      </c>
      <c r="D773" s="10" t="s">
        <v>849</v>
      </c>
      <c r="E773" s="11" t="s">
        <v>129</v>
      </c>
      <c r="F773" s="12">
        <v>582</v>
      </c>
      <c r="K773" t="e">
        <f>(#REF!*21)/100</f>
        <v>#REF!</v>
      </c>
      <c r="L773" t="s">
        <v>7</v>
      </c>
    </row>
    <row r="774" spans="1:12" ht="140.25" x14ac:dyDescent="0.2">
      <c r="A774" t="s">
        <v>29</v>
      </c>
      <c r="D774" s="14" t="s">
        <v>795</v>
      </c>
    </row>
    <row r="775" spans="1:12" x14ac:dyDescent="0.2">
      <c r="A775" s="6" t="s">
        <v>22</v>
      </c>
      <c r="B775" s="9" t="s">
        <v>850</v>
      </c>
      <c r="C775" s="6" t="s">
        <v>24</v>
      </c>
      <c r="D775" s="10" t="s">
        <v>851</v>
      </c>
      <c r="E775" s="11" t="s">
        <v>26</v>
      </c>
      <c r="F775" s="12">
        <v>8856</v>
      </c>
      <c r="K775" t="e">
        <f>(#REF!*21)/100</f>
        <v>#REF!</v>
      </c>
      <c r="L775" t="s">
        <v>7</v>
      </c>
    </row>
    <row r="776" spans="1:12" ht="140.25" x14ac:dyDescent="0.2">
      <c r="A776" t="s">
        <v>29</v>
      </c>
      <c r="D776" s="14" t="s">
        <v>795</v>
      </c>
    </row>
    <row r="777" spans="1:12" x14ac:dyDescent="0.2">
      <c r="A777" s="6" t="s">
        <v>22</v>
      </c>
      <c r="B777" s="9" t="s">
        <v>852</v>
      </c>
      <c r="C777" s="6" t="s">
        <v>24</v>
      </c>
      <c r="D777" s="10" t="s">
        <v>853</v>
      </c>
      <c r="E777" s="11" t="s">
        <v>129</v>
      </c>
      <c r="F777" s="12">
        <v>354</v>
      </c>
      <c r="K777" t="e">
        <f>(#REF!*21)/100</f>
        <v>#REF!</v>
      </c>
      <c r="L777" t="s">
        <v>7</v>
      </c>
    </row>
    <row r="778" spans="1:12" ht="140.25" x14ac:dyDescent="0.2">
      <c r="A778" t="s">
        <v>29</v>
      </c>
      <c r="D778" s="14" t="s">
        <v>795</v>
      </c>
    </row>
    <row r="779" spans="1:12" x14ac:dyDescent="0.2">
      <c r="A779" s="6" t="s">
        <v>22</v>
      </c>
      <c r="B779" s="9" t="s">
        <v>854</v>
      </c>
      <c r="C779" s="6" t="s">
        <v>24</v>
      </c>
      <c r="D779" s="10" t="s">
        <v>855</v>
      </c>
      <c r="E779" s="11" t="s">
        <v>129</v>
      </c>
      <c r="F779" s="12">
        <v>442.8</v>
      </c>
      <c r="K779" t="e">
        <f>(#REF!*21)/100</f>
        <v>#REF!</v>
      </c>
      <c r="L779" t="s">
        <v>7</v>
      </c>
    </row>
    <row r="780" spans="1:12" ht="140.25" x14ac:dyDescent="0.2">
      <c r="A780" t="s">
        <v>29</v>
      </c>
      <c r="D780" s="14" t="s">
        <v>795</v>
      </c>
    </row>
    <row r="781" spans="1:12" x14ac:dyDescent="0.2">
      <c r="A781" s="6" t="s">
        <v>22</v>
      </c>
      <c r="B781" s="9" t="s">
        <v>856</v>
      </c>
      <c r="C781" s="6" t="s">
        <v>24</v>
      </c>
      <c r="D781" s="10" t="s">
        <v>857</v>
      </c>
      <c r="E781" s="11" t="s">
        <v>129</v>
      </c>
      <c r="F781" s="12">
        <v>558</v>
      </c>
      <c r="K781" t="e">
        <f>(#REF!*21)/100</f>
        <v>#REF!</v>
      </c>
      <c r="L781" t="s">
        <v>7</v>
      </c>
    </row>
    <row r="782" spans="1:12" ht="140.25" x14ac:dyDescent="0.2">
      <c r="A782" t="s">
        <v>29</v>
      </c>
      <c r="D782" s="14" t="s">
        <v>795</v>
      </c>
    </row>
    <row r="783" spans="1:12" x14ac:dyDescent="0.2">
      <c r="A783" s="6" t="s">
        <v>22</v>
      </c>
      <c r="B783" s="9" t="s">
        <v>858</v>
      </c>
      <c r="C783" s="6" t="s">
        <v>24</v>
      </c>
      <c r="D783" s="10" t="s">
        <v>859</v>
      </c>
      <c r="E783" s="11" t="s">
        <v>129</v>
      </c>
      <c r="F783" s="12">
        <v>558</v>
      </c>
      <c r="K783" t="e">
        <f>(#REF!*21)/100</f>
        <v>#REF!</v>
      </c>
      <c r="L783" t="s">
        <v>7</v>
      </c>
    </row>
    <row r="784" spans="1:12" ht="140.25" x14ac:dyDescent="0.2">
      <c r="A784" t="s">
        <v>29</v>
      </c>
      <c r="D784" s="14" t="s">
        <v>795</v>
      </c>
    </row>
    <row r="785" spans="1:12" x14ac:dyDescent="0.2">
      <c r="A785" s="6" t="s">
        <v>22</v>
      </c>
      <c r="B785" s="9" t="s">
        <v>860</v>
      </c>
      <c r="C785" s="6" t="s">
        <v>24</v>
      </c>
      <c r="D785" s="10" t="s">
        <v>861</v>
      </c>
      <c r="E785" s="11" t="s">
        <v>129</v>
      </c>
      <c r="F785" s="12">
        <v>7.08</v>
      </c>
      <c r="K785" t="e">
        <f>(#REF!*21)/100</f>
        <v>#REF!</v>
      </c>
      <c r="L785" t="s">
        <v>7</v>
      </c>
    </row>
    <row r="786" spans="1:12" ht="25.5" x14ac:dyDescent="0.2">
      <c r="A786" t="s">
        <v>29</v>
      </c>
      <c r="D786" s="14" t="s">
        <v>862</v>
      </c>
    </row>
    <row r="787" spans="1:12" x14ac:dyDescent="0.2">
      <c r="A787" s="6" t="s">
        <v>22</v>
      </c>
      <c r="B787" s="9" t="s">
        <v>863</v>
      </c>
      <c r="C787" s="6" t="s">
        <v>24</v>
      </c>
      <c r="D787" s="10" t="s">
        <v>864</v>
      </c>
      <c r="E787" s="11" t="s">
        <v>26</v>
      </c>
      <c r="F787" s="12">
        <v>9228</v>
      </c>
      <c r="K787" t="e">
        <f>(#REF!*21)/100</f>
        <v>#REF!</v>
      </c>
      <c r="L787" t="s">
        <v>7</v>
      </c>
    </row>
    <row r="788" spans="1:12" x14ac:dyDescent="0.2">
      <c r="A788" s="13" t="s">
        <v>27</v>
      </c>
      <c r="D788" s="14" t="s">
        <v>865</v>
      </c>
    </row>
    <row r="789" spans="1:12" ht="216.75" x14ac:dyDescent="0.2">
      <c r="A789" t="s">
        <v>29</v>
      </c>
      <c r="D789" s="14" t="s">
        <v>866</v>
      </c>
    </row>
    <row r="790" spans="1:12" x14ac:dyDescent="0.2">
      <c r="A790" s="6" t="s">
        <v>22</v>
      </c>
      <c r="B790" s="9" t="s">
        <v>867</v>
      </c>
      <c r="C790" s="6" t="s">
        <v>24</v>
      </c>
      <c r="D790" s="10" t="s">
        <v>868</v>
      </c>
      <c r="E790" s="11" t="s">
        <v>26</v>
      </c>
      <c r="F790" s="12">
        <v>8940</v>
      </c>
      <c r="K790" t="e">
        <f>(#REF!*21)/100</f>
        <v>#REF!</v>
      </c>
      <c r="L790" t="s">
        <v>7</v>
      </c>
    </row>
    <row r="791" spans="1:12" x14ac:dyDescent="0.2">
      <c r="A791" s="13" t="s">
        <v>27</v>
      </c>
      <c r="D791" s="14" t="s">
        <v>869</v>
      </c>
    </row>
    <row r="792" spans="1:12" ht="216.75" x14ac:dyDescent="0.2">
      <c r="A792" t="s">
        <v>29</v>
      </c>
      <c r="D792" s="14" t="s">
        <v>866</v>
      </c>
    </row>
    <row r="793" spans="1:12" x14ac:dyDescent="0.2">
      <c r="A793" s="6" t="s">
        <v>22</v>
      </c>
      <c r="B793" s="9" t="s">
        <v>870</v>
      </c>
      <c r="C793" s="6" t="s">
        <v>24</v>
      </c>
      <c r="D793" s="10" t="s">
        <v>871</v>
      </c>
      <c r="E793" s="11" t="s">
        <v>129</v>
      </c>
      <c r="F793" s="12">
        <v>280.8</v>
      </c>
      <c r="K793" t="e">
        <f>(#REF!*21)/100</f>
        <v>#REF!</v>
      </c>
      <c r="L793" t="s">
        <v>7</v>
      </c>
    </row>
    <row r="794" spans="1:12" ht="76.5" x14ac:dyDescent="0.2">
      <c r="A794" t="s">
        <v>29</v>
      </c>
      <c r="D794" s="14" t="s">
        <v>872</v>
      </c>
    </row>
    <row r="795" spans="1:12" x14ac:dyDescent="0.2">
      <c r="A795" s="6" t="s">
        <v>22</v>
      </c>
      <c r="B795" s="9" t="s">
        <v>873</v>
      </c>
      <c r="C795" s="6" t="s">
        <v>24</v>
      </c>
      <c r="D795" s="10" t="s">
        <v>874</v>
      </c>
      <c r="E795" s="11" t="s">
        <v>129</v>
      </c>
      <c r="F795" s="12">
        <v>421.2</v>
      </c>
      <c r="K795" t="e">
        <f>(#REF!*21)/100</f>
        <v>#REF!</v>
      </c>
      <c r="L795" t="s">
        <v>7</v>
      </c>
    </row>
    <row r="796" spans="1:12" ht="76.5" x14ac:dyDescent="0.2">
      <c r="A796" t="s">
        <v>29</v>
      </c>
      <c r="D796" s="14" t="s">
        <v>872</v>
      </c>
    </row>
    <row r="797" spans="1:12" x14ac:dyDescent="0.2">
      <c r="A797" s="6" t="s">
        <v>22</v>
      </c>
      <c r="B797" s="9" t="s">
        <v>875</v>
      </c>
      <c r="C797" s="6" t="s">
        <v>24</v>
      </c>
      <c r="D797" s="10" t="s">
        <v>876</v>
      </c>
      <c r="E797" s="11" t="s">
        <v>129</v>
      </c>
      <c r="F797" s="12">
        <v>631.19999999999993</v>
      </c>
      <c r="K797" t="e">
        <f>(#REF!*21)/100</f>
        <v>#REF!</v>
      </c>
      <c r="L797" t="s">
        <v>7</v>
      </c>
    </row>
    <row r="798" spans="1:12" ht="76.5" x14ac:dyDescent="0.2">
      <c r="A798" t="s">
        <v>29</v>
      </c>
      <c r="D798" s="14" t="s">
        <v>872</v>
      </c>
    </row>
    <row r="799" spans="1:12" x14ac:dyDescent="0.2">
      <c r="A799" s="6" t="s">
        <v>22</v>
      </c>
      <c r="B799" s="9" t="s">
        <v>877</v>
      </c>
      <c r="C799" s="6" t="s">
        <v>89</v>
      </c>
      <c r="D799" s="10" t="s">
        <v>878</v>
      </c>
      <c r="E799" s="11" t="s">
        <v>41</v>
      </c>
      <c r="F799" s="12">
        <v>1227.5999999999999</v>
      </c>
      <c r="K799" t="e">
        <f>(#REF!*21)/100</f>
        <v>#REF!</v>
      </c>
      <c r="L799" t="s">
        <v>7</v>
      </c>
    </row>
    <row r="800" spans="1:12" x14ac:dyDescent="0.2">
      <c r="A800" s="6" t="s">
        <v>22</v>
      </c>
      <c r="B800" s="9" t="s">
        <v>879</v>
      </c>
      <c r="C800" s="6" t="s">
        <v>24</v>
      </c>
      <c r="D800" s="10" t="s">
        <v>880</v>
      </c>
      <c r="E800" s="11" t="s">
        <v>26</v>
      </c>
      <c r="F800" s="12">
        <v>15360</v>
      </c>
      <c r="K800" t="e">
        <f>(#REF!*21)/100</f>
        <v>#REF!</v>
      </c>
      <c r="L800" t="s">
        <v>7</v>
      </c>
    </row>
    <row r="801" spans="1:12" ht="76.5" x14ac:dyDescent="0.2">
      <c r="A801" t="s">
        <v>29</v>
      </c>
      <c r="D801" s="14" t="s">
        <v>881</v>
      </c>
    </row>
    <row r="802" spans="1:12" x14ac:dyDescent="0.2">
      <c r="A802" s="6" t="s">
        <v>22</v>
      </c>
      <c r="B802" s="9" t="s">
        <v>882</v>
      </c>
      <c r="C802" s="6" t="s">
        <v>24</v>
      </c>
      <c r="D802" s="10" t="s">
        <v>883</v>
      </c>
      <c r="E802" s="11" t="s">
        <v>129</v>
      </c>
      <c r="F802" s="12">
        <v>808.8</v>
      </c>
      <c r="K802" t="e">
        <f>(#REF!*21)/100</f>
        <v>#REF!</v>
      </c>
      <c r="L802" t="s">
        <v>7</v>
      </c>
    </row>
    <row r="803" spans="1:12" ht="102" x14ac:dyDescent="0.2">
      <c r="A803" t="s">
        <v>29</v>
      </c>
      <c r="D803" s="14" t="s">
        <v>884</v>
      </c>
    </row>
    <row r="804" spans="1:12" x14ac:dyDescent="0.2">
      <c r="A804" s="6" t="s">
        <v>22</v>
      </c>
      <c r="B804" s="9" t="s">
        <v>885</v>
      </c>
      <c r="C804" s="6" t="s">
        <v>24</v>
      </c>
      <c r="D804" s="10" t="s">
        <v>886</v>
      </c>
      <c r="E804" s="11" t="s">
        <v>205</v>
      </c>
      <c r="F804" s="12">
        <v>364.8</v>
      </c>
      <c r="K804" t="e">
        <f>(#REF!*21)/100</f>
        <v>#REF!</v>
      </c>
      <c r="L804" t="s">
        <v>7</v>
      </c>
    </row>
    <row r="805" spans="1:12" ht="51" x14ac:dyDescent="0.2">
      <c r="A805" t="s">
        <v>29</v>
      </c>
      <c r="D805" s="14" t="s">
        <v>887</v>
      </c>
    </row>
    <row r="806" spans="1:12" x14ac:dyDescent="0.2">
      <c r="A806" s="6" t="s">
        <v>22</v>
      </c>
      <c r="B806" s="9" t="s">
        <v>888</v>
      </c>
      <c r="C806" s="6" t="s">
        <v>24</v>
      </c>
      <c r="D806" s="10" t="s">
        <v>889</v>
      </c>
      <c r="E806" s="11" t="s">
        <v>129</v>
      </c>
      <c r="F806" s="12">
        <v>2352</v>
      </c>
      <c r="K806" t="e">
        <f>(#REF!*21)/100</f>
        <v>#REF!</v>
      </c>
      <c r="L806" t="s">
        <v>7</v>
      </c>
    </row>
    <row r="807" spans="1:12" ht="165.75" x14ac:dyDescent="0.2">
      <c r="A807" t="s">
        <v>29</v>
      </c>
      <c r="D807" s="14" t="s">
        <v>890</v>
      </c>
    </row>
    <row r="808" spans="1:12" x14ac:dyDescent="0.2">
      <c r="A808" s="6" t="s">
        <v>22</v>
      </c>
      <c r="B808" s="9" t="s">
        <v>891</v>
      </c>
      <c r="C808" s="6" t="s">
        <v>24</v>
      </c>
      <c r="D808" s="10" t="s">
        <v>892</v>
      </c>
      <c r="E808" s="11" t="s">
        <v>129</v>
      </c>
      <c r="F808" s="12">
        <v>1512</v>
      </c>
      <c r="K808" t="e">
        <f>(#REF!*21)/100</f>
        <v>#REF!</v>
      </c>
      <c r="L808" t="s">
        <v>7</v>
      </c>
    </row>
    <row r="809" spans="1:12" ht="165.75" x14ac:dyDescent="0.2">
      <c r="A809" t="s">
        <v>29</v>
      </c>
      <c r="D809" s="14" t="s">
        <v>890</v>
      </c>
    </row>
    <row r="810" spans="1:12" x14ac:dyDescent="0.2">
      <c r="A810" s="6" t="s">
        <v>22</v>
      </c>
      <c r="B810" s="9" t="s">
        <v>891</v>
      </c>
      <c r="C810" s="6" t="s">
        <v>89</v>
      </c>
      <c r="D810" s="10" t="s">
        <v>892</v>
      </c>
      <c r="E810" s="11" t="s">
        <v>129</v>
      </c>
      <c r="F810" s="12">
        <v>1512</v>
      </c>
      <c r="K810" t="e">
        <f>(#REF!*21)/100</f>
        <v>#REF!</v>
      </c>
      <c r="L810" t="s">
        <v>7</v>
      </c>
    </row>
    <row r="811" spans="1:12" x14ac:dyDescent="0.2">
      <c r="A811" s="13" t="s">
        <v>27</v>
      </c>
      <c r="D811" s="14" t="s">
        <v>893</v>
      </c>
    </row>
    <row r="812" spans="1:12" ht="165.75" x14ac:dyDescent="0.2">
      <c r="A812" t="s">
        <v>29</v>
      </c>
      <c r="D812" s="14" t="s">
        <v>894</v>
      </c>
    </row>
    <row r="813" spans="1:12" x14ac:dyDescent="0.2">
      <c r="A813" s="6" t="s">
        <v>22</v>
      </c>
      <c r="B813" s="9" t="s">
        <v>895</v>
      </c>
      <c r="C813" s="6" t="s">
        <v>24</v>
      </c>
      <c r="D813" s="10" t="s">
        <v>896</v>
      </c>
      <c r="E813" s="11" t="s">
        <v>129</v>
      </c>
      <c r="F813" s="12">
        <v>1632</v>
      </c>
      <c r="K813" t="e">
        <f>(#REF!*21)/100</f>
        <v>#REF!</v>
      </c>
      <c r="L813" t="s">
        <v>7</v>
      </c>
    </row>
    <row r="814" spans="1:12" ht="165.75" x14ac:dyDescent="0.2">
      <c r="A814" t="s">
        <v>29</v>
      </c>
      <c r="D814" s="14" t="s">
        <v>890</v>
      </c>
    </row>
    <row r="815" spans="1:12" x14ac:dyDescent="0.2">
      <c r="A815" s="6" t="s">
        <v>22</v>
      </c>
      <c r="B815" s="9" t="s">
        <v>895</v>
      </c>
      <c r="C815" s="6" t="s">
        <v>89</v>
      </c>
      <c r="D815" s="10" t="s">
        <v>896</v>
      </c>
      <c r="E815" s="11" t="s">
        <v>129</v>
      </c>
      <c r="F815" s="12">
        <v>1632</v>
      </c>
      <c r="K815" t="e">
        <f>(#REF!*21)/100</f>
        <v>#REF!</v>
      </c>
      <c r="L815" t="s">
        <v>7</v>
      </c>
    </row>
    <row r="816" spans="1:12" x14ac:dyDescent="0.2">
      <c r="A816" s="13" t="s">
        <v>27</v>
      </c>
      <c r="D816" s="14" t="s">
        <v>893</v>
      </c>
    </row>
    <row r="817" spans="1:12" ht="165.75" x14ac:dyDescent="0.2">
      <c r="A817" t="s">
        <v>29</v>
      </c>
      <c r="D817" s="14" t="s">
        <v>894</v>
      </c>
    </row>
    <row r="818" spans="1:12" x14ac:dyDescent="0.2">
      <c r="A818" s="6" t="s">
        <v>22</v>
      </c>
      <c r="B818" s="9" t="s">
        <v>897</v>
      </c>
      <c r="C818" s="6" t="s">
        <v>24</v>
      </c>
      <c r="D818" s="10" t="s">
        <v>898</v>
      </c>
      <c r="E818" s="11" t="s">
        <v>129</v>
      </c>
      <c r="F818" s="12">
        <v>625.19999999999993</v>
      </c>
      <c r="K818" t="e">
        <f>(#REF!*21)/100</f>
        <v>#REF!</v>
      </c>
      <c r="L818" t="s">
        <v>7</v>
      </c>
    </row>
    <row r="819" spans="1:12" ht="165.75" x14ac:dyDescent="0.2">
      <c r="A819" t="s">
        <v>29</v>
      </c>
      <c r="D819" s="14" t="s">
        <v>890</v>
      </c>
    </row>
    <row r="820" spans="1:12" x14ac:dyDescent="0.2">
      <c r="A820" s="6" t="s">
        <v>22</v>
      </c>
      <c r="B820" s="9" t="s">
        <v>899</v>
      </c>
      <c r="C820" s="6" t="s">
        <v>24</v>
      </c>
      <c r="D820" s="10" t="s">
        <v>900</v>
      </c>
      <c r="E820" s="11" t="s">
        <v>129</v>
      </c>
      <c r="F820" s="12">
        <v>850.8</v>
      </c>
      <c r="K820" t="e">
        <f>(#REF!*21)/100</f>
        <v>#REF!</v>
      </c>
      <c r="L820" t="s">
        <v>7</v>
      </c>
    </row>
    <row r="821" spans="1:12" ht="165.75" x14ac:dyDescent="0.2">
      <c r="A821" t="s">
        <v>29</v>
      </c>
      <c r="D821" s="14" t="s">
        <v>890</v>
      </c>
    </row>
    <row r="822" spans="1:12" x14ac:dyDescent="0.2">
      <c r="A822" s="6" t="s">
        <v>22</v>
      </c>
      <c r="B822" s="9" t="s">
        <v>901</v>
      </c>
      <c r="C822" s="6" t="s">
        <v>24</v>
      </c>
      <c r="D822" s="10" t="s">
        <v>902</v>
      </c>
      <c r="E822" s="11" t="s">
        <v>129</v>
      </c>
      <c r="F822" s="12">
        <v>654</v>
      </c>
      <c r="K822" t="e">
        <f>(#REF!*21)/100</f>
        <v>#REF!</v>
      </c>
      <c r="L822" t="s">
        <v>7</v>
      </c>
    </row>
    <row r="823" spans="1:12" ht="165.75" x14ac:dyDescent="0.2">
      <c r="A823" t="s">
        <v>29</v>
      </c>
      <c r="D823" s="14" t="s">
        <v>890</v>
      </c>
    </row>
    <row r="824" spans="1:12" x14ac:dyDescent="0.2">
      <c r="A824" s="6" t="s">
        <v>22</v>
      </c>
      <c r="B824" s="9" t="s">
        <v>903</v>
      </c>
      <c r="C824" s="6" t="s">
        <v>24</v>
      </c>
      <c r="D824" s="10" t="s">
        <v>904</v>
      </c>
      <c r="E824" s="11" t="s">
        <v>129</v>
      </c>
      <c r="F824" s="12">
        <v>799.19999999999993</v>
      </c>
      <c r="K824" t="e">
        <f>(#REF!*21)/100</f>
        <v>#REF!</v>
      </c>
      <c r="L824" t="s">
        <v>7</v>
      </c>
    </row>
    <row r="825" spans="1:12" ht="165.75" x14ac:dyDescent="0.2">
      <c r="A825" t="s">
        <v>29</v>
      </c>
      <c r="D825" s="14" t="s">
        <v>890</v>
      </c>
    </row>
    <row r="826" spans="1:12" x14ac:dyDescent="0.2">
      <c r="A826" s="6" t="s">
        <v>22</v>
      </c>
      <c r="B826" s="9" t="s">
        <v>905</v>
      </c>
      <c r="C826" s="6" t="s">
        <v>24</v>
      </c>
      <c r="D826" s="10" t="s">
        <v>906</v>
      </c>
      <c r="E826" s="11" t="s">
        <v>129</v>
      </c>
      <c r="F826" s="12">
        <v>825.6</v>
      </c>
      <c r="K826" t="e">
        <f>(#REF!*21)/100</f>
        <v>#REF!</v>
      </c>
      <c r="L826" t="s">
        <v>7</v>
      </c>
    </row>
    <row r="827" spans="1:12" ht="165.75" x14ac:dyDescent="0.2">
      <c r="A827" t="s">
        <v>29</v>
      </c>
      <c r="D827" s="14" t="s">
        <v>890</v>
      </c>
    </row>
    <row r="828" spans="1:12" x14ac:dyDescent="0.2">
      <c r="A828" s="6" t="s">
        <v>22</v>
      </c>
      <c r="B828" s="9" t="s">
        <v>907</v>
      </c>
      <c r="C828" s="6" t="s">
        <v>24</v>
      </c>
      <c r="D828" s="10" t="s">
        <v>908</v>
      </c>
      <c r="E828" s="11" t="s">
        <v>129</v>
      </c>
      <c r="F828" s="12">
        <v>913.19999999999993</v>
      </c>
      <c r="K828" t="e">
        <f>(#REF!*21)/100</f>
        <v>#REF!</v>
      </c>
      <c r="L828" t="s">
        <v>7</v>
      </c>
    </row>
    <row r="829" spans="1:12" ht="165.75" x14ac:dyDescent="0.2">
      <c r="A829" t="s">
        <v>29</v>
      </c>
      <c r="D829" s="14" t="s">
        <v>890</v>
      </c>
    </row>
    <row r="830" spans="1:12" x14ac:dyDescent="0.2">
      <c r="A830" s="6" t="s">
        <v>22</v>
      </c>
      <c r="B830" s="9" t="s">
        <v>909</v>
      </c>
      <c r="C830" s="6" t="s">
        <v>24</v>
      </c>
      <c r="D830" s="10" t="s">
        <v>910</v>
      </c>
      <c r="E830" s="11" t="s">
        <v>26</v>
      </c>
      <c r="F830" s="12">
        <v>4440</v>
      </c>
      <c r="K830" t="e">
        <f>(#REF!*21)/100</f>
        <v>#REF!</v>
      </c>
      <c r="L830" t="s">
        <v>7</v>
      </c>
    </row>
    <row r="831" spans="1:12" ht="153" x14ac:dyDescent="0.2">
      <c r="A831" t="s">
        <v>29</v>
      </c>
      <c r="D831" s="14" t="s">
        <v>911</v>
      </c>
    </row>
    <row r="832" spans="1:12" x14ac:dyDescent="0.2">
      <c r="A832" s="6" t="s">
        <v>22</v>
      </c>
      <c r="B832" s="9" t="s">
        <v>912</v>
      </c>
      <c r="C832" s="6" t="s">
        <v>24</v>
      </c>
      <c r="D832" s="10" t="s">
        <v>913</v>
      </c>
      <c r="E832" s="11" t="s">
        <v>129</v>
      </c>
      <c r="F832" s="12">
        <v>1183.2</v>
      </c>
      <c r="K832" t="e">
        <f>(#REF!*21)/100</f>
        <v>#REF!</v>
      </c>
      <c r="L832" t="s">
        <v>7</v>
      </c>
    </row>
    <row r="833" spans="1:14" ht="102" x14ac:dyDescent="0.2">
      <c r="A833" t="s">
        <v>29</v>
      </c>
      <c r="D833" s="14" t="s">
        <v>914</v>
      </c>
    </row>
    <row r="834" spans="1:14" x14ac:dyDescent="0.2">
      <c r="A834" s="6" t="s">
        <v>22</v>
      </c>
      <c r="B834" s="9" t="s">
        <v>915</v>
      </c>
      <c r="C834" s="6" t="s">
        <v>24</v>
      </c>
      <c r="D834" s="10" t="s">
        <v>916</v>
      </c>
      <c r="E834" s="11" t="s">
        <v>129</v>
      </c>
      <c r="F834" s="12">
        <v>1236</v>
      </c>
      <c r="K834" t="e">
        <f>(#REF!*21)/100</f>
        <v>#REF!</v>
      </c>
      <c r="L834" t="s">
        <v>7</v>
      </c>
    </row>
    <row r="835" spans="1:14" ht="102" x14ac:dyDescent="0.2">
      <c r="A835" t="s">
        <v>29</v>
      </c>
      <c r="D835" s="14" t="s">
        <v>914</v>
      </c>
    </row>
    <row r="836" spans="1:14" x14ac:dyDescent="0.2">
      <c r="A836" s="6" t="s">
        <v>22</v>
      </c>
      <c r="B836" s="9" t="s">
        <v>917</v>
      </c>
      <c r="C836" s="6" t="s">
        <v>24</v>
      </c>
      <c r="D836" s="10" t="s">
        <v>918</v>
      </c>
      <c r="E836" s="11" t="s">
        <v>129</v>
      </c>
      <c r="F836" s="12">
        <v>541.19999999999993</v>
      </c>
      <c r="K836" t="e">
        <f>(#REF!*21)/100</f>
        <v>#REF!</v>
      </c>
      <c r="L836" t="s">
        <v>7</v>
      </c>
    </row>
    <row r="837" spans="1:14" ht="102" x14ac:dyDescent="0.2">
      <c r="A837" t="s">
        <v>29</v>
      </c>
      <c r="D837" s="14" t="s">
        <v>914</v>
      </c>
    </row>
    <row r="838" spans="1:14" x14ac:dyDescent="0.2">
      <c r="A838" s="6" t="s">
        <v>22</v>
      </c>
      <c r="B838" s="9" t="s">
        <v>919</v>
      </c>
      <c r="C838" s="6" t="s">
        <v>24</v>
      </c>
      <c r="D838" s="10" t="s">
        <v>920</v>
      </c>
      <c r="E838" s="11" t="s">
        <v>129</v>
      </c>
      <c r="F838" s="12">
        <v>649.19999999999993</v>
      </c>
      <c r="K838" t="e">
        <f>(#REF!*21)/100</f>
        <v>#REF!</v>
      </c>
      <c r="L838" t="s">
        <v>7</v>
      </c>
    </row>
    <row r="839" spans="1:14" ht="102" x14ac:dyDescent="0.2">
      <c r="A839" t="s">
        <v>29</v>
      </c>
      <c r="D839" s="14" t="s">
        <v>914</v>
      </c>
    </row>
    <row r="840" spans="1:14" x14ac:dyDescent="0.2">
      <c r="A840" s="6" t="s">
        <v>22</v>
      </c>
      <c r="B840" s="9" t="s">
        <v>921</v>
      </c>
      <c r="C840" s="6" t="s">
        <v>24</v>
      </c>
      <c r="D840" s="10" t="s">
        <v>922</v>
      </c>
      <c r="E840" s="11" t="s">
        <v>205</v>
      </c>
      <c r="F840" s="12">
        <v>129.6</v>
      </c>
      <c r="K840" t="e">
        <f>(#REF!*21)/100</f>
        <v>#REF!</v>
      </c>
      <c r="L840" t="s">
        <v>7</v>
      </c>
    </row>
    <row r="841" spans="1:14" ht="38.25" x14ac:dyDescent="0.2">
      <c r="A841" t="s">
        <v>29</v>
      </c>
      <c r="D841" s="14" t="s">
        <v>923</v>
      </c>
    </row>
    <row r="842" spans="1:14" x14ac:dyDescent="0.2">
      <c r="A842" s="6" t="s">
        <v>22</v>
      </c>
      <c r="B842" s="9" t="s">
        <v>924</v>
      </c>
      <c r="C842" s="6" t="s">
        <v>24</v>
      </c>
      <c r="D842" s="10" t="s">
        <v>925</v>
      </c>
      <c r="E842" s="11" t="s">
        <v>205</v>
      </c>
      <c r="F842" s="12">
        <v>218.4</v>
      </c>
      <c r="K842" t="e">
        <f>(#REF!*21)/100</f>
        <v>#REF!</v>
      </c>
      <c r="L842" t="s">
        <v>7</v>
      </c>
    </row>
    <row r="843" spans="1:14" ht="38.25" x14ac:dyDescent="0.2">
      <c r="A843" t="s">
        <v>29</v>
      </c>
      <c r="D843" s="14" t="s">
        <v>923</v>
      </c>
    </row>
    <row r="844" spans="1:14" ht="12.75" customHeight="1" x14ac:dyDescent="0.2">
      <c r="A844" s="2" t="s">
        <v>20</v>
      </c>
      <c r="B844" s="17" t="s">
        <v>17</v>
      </c>
      <c r="C844" s="2"/>
      <c r="D844" s="8" t="s">
        <v>926</v>
      </c>
      <c r="E844" s="2"/>
      <c r="F844" s="2"/>
      <c r="K844" t="e">
        <f>0+N844</f>
        <v>#REF!</v>
      </c>
      <c r="M844" t="e">
        <f>0+#REF!+#REF!+#REF!+#REF!+#REF!+#REF!+#REF!+#REF!+#REF!</f>
        <v>#REF!</v>
      </c>
      <c r="N844" t="e">
        <f>0+K845+K847+K849+K851+K853+K855+K857+K859+K861</f>
        <v>#REF!</v>
      </c>
    </row>
    <row r="845" spans="1:14" ht="25.5" x14ac:dyDescent="0.2">
      <c r="A845" s="6" t="s">
        <v>22</v>
      </c>
      <c r="B845" s="9" t="s">
        <v>927</v>
      </c>
      <c r="C845" s="6" t="s">
        <v>24</v>
      </c>
      <c r="D845" s="10" t="s">
        <v>928</v>
      </c>
      <c r="E845" s="11" t="s">
        <v>129</v>
      </c>
      <c r="F845" s="12">
        <v>2256</v>
      </c>
      <c r="K845" t="e">
        <f>(#REF!*21)/100</f>
        <v>#REF!</v>
      </c>
      <c r="L845" t="s">
        <v>7</v>
      </c>
    </row>
    <row r="846" spans="1:14" ht="76.5" x14ac:dyDescent="0.2">
      <c r="A846" t="s">
        <v>29</v>
      </c>
      <c r="D846" s="14" t="s">
        <v>929</v>
      </c>
    </row>
    <row r="847" spans="1:14" x14ac:dyDescent="0.2">
      <c r="A847" s="6" t="s">
        <v>22</v>
      </c>
      <c r="B847" s="9" t="s">
        <v>930</v>
      </c>
      <c r="C847" s="6" t="s">
        <v>24</v>
      </c>
      <c r="D847" s="10" t="s">
        <v>931</v>
      </c>
      <c r="E847" s="11" t="s">
        <v>129</v>
      </c>
      <c r="F847" s="12">
        <v>3600</v>
      </c>
      <c r="K847" t="e">
        <f>(#REF!*21)/100</f>
        <v>#REF!</v>
      </c>
      <c r="L847" t="s">
        <v>7</v>
      </c>
    </row>
    <row r="848" spans="1:14" ht="76.5" x14ac:dyDescent="0.2">
      <c r="A848" t="s">
        <v>29</v>
      </c>
      <c r="D848" s="14" t="s">
        <v>929</v>
      </c>
    </row>
    <row r="849" spans="1:14" ht="25.5" x14ac:dyDescent="0.2">
      <c r="A849" s="6" t="s">
        <v>22</v>
      </c>
      <c r="B849" s="9" t="s">
        <v>932</v>
      </c>
      <c r="C849" s="6" t="s">
        <v>24</v>
      </c>
      <c r="D849" s="10" t="s">
        <v>933</v>
      </c>
      <c r="E849" s="11" t="s">
        <v>129</v>
      </c>
      <c r="F849" s="12">
        <v>5316</v>
      </c>
      <c r="K849" t="e">
        <f>(#REF!*21)/100</f>
        <v>#REF!</v>
      </c>
      <c r="L849" t="s">
        <v>7</v>
      </c>
    </row>
    <row r="850" spans="1:14" ht="76.5" x14ac:dyDescent="0.2">
      <c r="A850" t="s">
        <v>29</v>
      </c>
      <c r="D850" s="14" t="s">
        <v>929</v>
      </c>
    </row>
    <row r="851" spans="1:14" ht="25.5" x14ac:dyDescent="0.2">
      <c r="A851" s="6" t="s">
        <v>22</v>
      </c>
      <c r="B851" s="9" t="s">
        <v>934</v>
      </c>
      <c r="C851" s="6" t="s">
        <v>24</v>
      </c>
      <c r="D851" s="10" t="s">
        <v>935</v>
      </c>
      <c r="E851" s="11" t="s">
        <v>129</v>
      </c>
      <c r="F851" s="12">
        <v>1956</v>
      </c>
      <c r="K851" t="e">
        <f>(#REF!*21)/100</f>
        <v>#REF!</v>
      </c>
      <c r="L851" t="s">
        <v>7</v>
      </c>
    </row>
    <row r="852" spans="1:14" ht="76.5" x14ac:dyDescent="0.2">
      <c r="A852" t="s">
        <v>29</v>
      </c>
      <c r="D852" s="14" t="s">
        <v>929</v>
      </c>
    </row>
    <row r="853" spans="1:14" x14ac:dyDescent="0.2">
      <c r="A853" s="6" t="s">
        <v>22</v>
      </c>
      <c r="B853" s="9" t="s">
        <v>936</v>
      </c>
      <c r="C853" s="6" t="s">
        <v>24</v>
      </c>
      <c r="D853" s="10" t="s">
        <v>937</v>
      </c>
      <c r="E853" s="11" t="s">
        <v>129</v>
      </c>
      <c r="F853" s="12">
        <v>242.39999999999998</v>
      </c>
      <c r="K853" t="e">
        <f>(#REF!*21)/100</f>
        <v>#REF!</v>
      </c>
      <c r="L853" t="s">
        <v>7</v>
      </c>
    </row>
    <row r="854" spans="1:14" ht="76.5" x14ac:dyDescent="0.2">
      <c r="A854" t="s">
        <v>29</v>
      </c>
      <c r="D854" s="14" t="s">
        <v>929</v>
      </c>
    </row>
    <row r="855" spans="1:14" x14ac:dyDescent="0.2">
      <c r="A855" s="6" t="s">
        <v>22</v>
      </c>
      <c r="B855" s="9" t="s">
        <v>938</v>
      </c>
      <c r="C855" s="6" t="s">
        <v>24</v>
      </c>
      <c r="D855" s="10" t="s">
        <v>939</v>
      </c>
      <c r="E855" s="11" t="s">
        <v>129</v>
      </c>
      <c r="F855" s="12">
        <v>358.8</v>
      </c>
      <c r="K855" t="e">
        <f>(#REF!*21)/100</f>
        <v>#REF!</v>
      </c>
      <c r="L855" t="s">
        <v>7</v>
      </c>
    </row>
    <row r="856" spans="1:14" ht="76.5" x14ac:dyDescent="0.2">
      <c r="A856" t="s">
        <v>29</v>
      </c>
      <c r="D856" s="14" t="s">
        <v>929</v>
      </c>
    </row>
    <row r="857" spans="1:14" x14ac:dyDescent="0.2">
      <c r="A857" s="6" t="s">
        <v>22</v>
      </c>
      <c r="B857" s="9" t="s">
        <v>940</v>
      </c>
      <c r="C857" s="6" t="s">
        <v>24</v>
      </c>
      <c r="D857" s="10" t="s">
        <v>941</v>
      </c>
      <c r="E857" s="11" t="s">
        <v>129</v>
      </c>
      <c r="F857" s="12">
        <v>1161.5999999999999</v>
      </c>
      <c r="K857" t="e">
        <f>(#REF!*21)/100</f>
        <v>#REF!</v>
      </c>
      <c r="L857" t="s">
        <v>7</v>
      </c>
    </row>
    <row r="858" spans="1:14" ht="63.75" x14ac:dyDescent="0.2">
      <c r="A858" t="s">
        <v>29</v>
      </c>
      <c r="D858" s="14" t="s">
        <v>942</v>
      </c>
    </row>
    <row r="859" spans="1:14" x14ac:dyDescent="0.2">
      <c r="A859" s="6" t="s">
        <v>22</v>
      </c>
      <c r="B859" s="9" t="s">
        <v>943</v>
      </c>
      <c r="C859" s="6" t="s">
        <v>24</v>
      </c>
      <c r="D859" s="10" t="s">
        <v>944</v>
      </c>
      <c r="E859" s="11" t="s">
        <v>129</v>
      </c>
      <c r="F859" s="12">
        <v>828</v>
      </c>
      <c r="K859" t="e">
        <f>(#REF!*21)/100</f>
        <v>#REF!</v>
      </c>
      <c r="L859" t="s">
        <v>7</v>
      </c>
    </row>
    <row r="860" spans="1:14" ht="89.25" x14ac:dyDescent="0.2">
      <c r="A860" t="s">
        <v>29</v>
      </c>
      <c r="D860" s="14" t="s">
        <v>945</v>
      </c>
    </row>
    <row r="861" spans="1:14" x14ac:dyDescent="0.2">
      <c r="A861" s="6" t="s">
        <v>22</v>
      </c>
      <c r="B861" s="9" t="s">
        <v>946</v>
      </c>
      <c r="C861" s="6" t="s">
        <v>24</v>
      </c>
      <c r="D861" s="10" t="s">
        <v>947</v>
      </c>
      <c r="E861" s="11" t="s">
        <v>129</v>
      </c>
      <c r="F861" s="12">
        <v>1075.2</v>
      </c>
      <c r="K861" t="e">
        <f>(#REF!*21)/100</f>
        <v>#REF!</v>
      </c>
      <c r="L861" t="s">
        <v>7</v>
      </c>
    </row>
    <row r="862" spans="1:14" ht="76.5" x14ac:dyDescent="0.2">
      <c r="A862" t="s">
        <v>29</v>
      </c>
      <c r="D862" s="14" t="s">
        <v>929</v>
      </c>
    </row>
    <row r="863" spans="1:14" ht="12.75" customHeight="1" x14ac:dyDescent="0.2">
      <c r="A863" s="2" t="s">
        <v>20</v>
      </c>
      <c r="B863" s="17" t="s">
        <v>36</v>
      </c>
      <c r="C863" s="2"/>
      <c r="D863" s="8" t="s">
        <v>948</v>
      </c>
      <c r="E863" s="2"/>
      <c r="F863" s="2"/>
      <c r="K863" t="e">
        <f>0+N863</f>
        <v>#REF!</v>
      </c>
      <c r="M863" t="e">
        <f>0+#REF!+#REF!+#REF!+#REF!+#REF!+#REF!+#REF!+#REF!+#REF!+#REF!+#REF!+#REF!+#REF!+#REF!+#REF!+#REF!</f>
        <v>#REF!</v>
      </c>
      <c r="N863" t="e">
        <f>0+K864+K866+K868+K870+K872+K874+K876+K878+K880+K882+K884+K886+K888+K890+K892+K894</f>
        <v>#REF!</v>
      </c>
    </row>
    <row r="864" spans="1:14" x14ac:dyDescent="0.2">
      <c r="A864" s="6" t="s">
        <v>22</v>
      </c>
      <c r="B864" s="9" t="s">
        <v>949</v>
      </c>
      <c r="C864" s="6" t="s">
        <v>24</v>
      </c>
      <c r="D864" s="10" t="s">
        <v>950</v>
      </c>
      <c r="E864" s="11" t="s">
        <v>94</v>
      </c>
      <c r="F864" s="12">
        <v>2172</v>
      </c>
      <c r="K864" t="e">
        <f>(#REF!*21)/100</f>
        <v>#REF!</v>
      </c>
      <c r="L864" t="s">
        <v>7</v>
      </c>
    </row>
    <row r="865" spans="1:12" ht="127.5" x14ac:dyDescent="0.2">
      <c r="A865" t="s">
        <v>29</v>
      </c>
      <c r="D865" s="14" t="s">
        <v>951</v>
      </c>
    </row>
    <row r="866" spans="1:12" x14ac:dyDescent="0.2">
      <c r="A866" s="6" t="s">
        <v>22</v>
      </c>
      <c r="B866" s="9" t="s">
        <v>952</v>
      </c>
      <c r="C866" s="6" t="s">
        <v>24</v>
      </c>
      <c r="D866" s="10" t="s">
        <v>953</v>
      </c>
      <c r="E866" s="11" t="s">
        <v>94</v>
      </c>
      <c r="F866" s="12">
        <v>684</v>
      </c>
      <c r="K866" t="e">
        <f>(#REF!*21)/100</f>
        <v>#REF!</v>
      </c>
      <c r="L866" t="s">
        <v>7</v>
      </c>
    </row>
    <row r="867" spans="1:12" ht="114.75" x14ac:dyDescent="0.2">
      <c r="A867" t="s">
        <v>29</v>
      </c>
      <c r="D867" s="14" t="s">
        <v>954</v>
      </c>
    </row>
    <row r="868" spans="1:12" x14ac:dyDescent="0.2">
      <c r="A868" s="6" t="s">
        <v>22</v>
      </c>
      <c r="B868" s="9" t="s">
        <v>955</v>
      </c>
      <c r="C868" s="6" t="s">
        <v>24</v>
      </c>
      <c r="D868" s="10" t="s">
        <v>956</v>
      </c>
      <c r="E868" s="11" t="s">
        <v>94</v>
      </c>
      <c r="F868" s="12">
        <v>834</v>
      </c>
      <c r="K868" t="e">
        <f>(#REF!*21)/100</f>
        <v>#REF!</v>
      </c>
      <c r="L868" t="s">
        <v>7</v>
      </c>
    </row>
    <row r="869" spans="1:12" ht="102" x14ac:dyDescent="0.2">
      <c r="A869" t="s">
        <v>29</v>
      </c>
      <c r="D869" s="14" t="s">
        <v>957</v>
      </c>
    </row>
    <row r="870" spans="1:12" x14ac:dyDescent="0.2">
      <c r="A870" s="6" t="s">
        <v>22</v>
      </c>
      <c r="B870" s="9" t="s">
        <v>958</v>
      </c>
      <c r="C870" s="6" t="s">
        <v>24</v>
      </c>
      <c r="D870" s="10" t="s">
        <v>959</v>
      </c>
      <c r="E870" s="11" t="s">
        <v>205</v>
      </c>
      <c r="F870" s="12">
        <v>309.59999999999997</v>
      </c>
      <c r="K870" t="e">
        <f>(#REF!*21)/100</f>
        <v>#REF!</v>
      </c>
      <c r="L870" t="s">
        <v>7</v>
      </c>
    </row>
    <row r="871" spans="1:12" ht="114.75" x14ac:dyDescent="0.2">
      <c r="A871" t="s">
        <v>29</v>
      </c>
      <c r="D871" s="14" t="s">
        <v>960</v>
      </c>
    </row>
    <row r="872" spans="1:12" ht="25.5" x14ac:dyDescent="0.2">
      <c r="A872" s="6" t="s">
        <v>22</v>
      </c>
      <c r="B872" s="9" t="s">
        <v>961</v>
      </c>
      <c r="C872" s="6" t="s">
        <v>24</v>
      </c>
      <c r="D872" s="10" t="s">
        <v>962</v>
      </c>
      <c r="E872" s="11" t="s">
        <v>205</v>
      </c>
      <c r="F872" s="12">
        <v>496.79999999999995</v>
      </c>
      <c r="K872" t="e">
        <f>(#REF!*21)/100</f>
        <v>#REF!</v>
      </c>
      <c r="L872" t="s">
        <v>7</v>
      </c>
    </row>
    <row r="873" spans="1:12" ht="114.75" x14ac:dyDescent="0.2">
      <c r="A873" t="s">
        <v>29</v>
      </c>
      <c r="D873" s="14" t="s">
        <v>960</v>
      </c>
    </row>
    <row r="874" spans="1:12" x14ac:dyDescent="0.2">
      <c r="A874" s="6" t="s">
        <v>22</v>
      </c>
      <c r="B874" s="9" t="s">
        <v>963</v>
      </c>
      <c r="C874" s="6" t="s">
        <v>24</v>
      </c>
      <c r="D874" s="10" t="s">
        <v>964</v>
      </c>
      <c r="E874" s="11" t="s">
        <v>205</v>
      </c>
      <c r="F874" s="12">
        <v>218.4</v>
      </c>
      <c r="K874" t="e">
        <f>(#REF!*21)/100</f>
        <v>#REF!</v>
      </c>
      <c r="L874" t="s">
        <v>7</v>
      </c>
    </row>
    <row r="875" spans="1:12" ht="102" x14ac:dyDescent="0.2">
      <c r="A875" t="s">
        <v>29</v>
      </c>
      <c r="D875" s="14" t="s">
        <v>965</v>
      </c>
    </row>
    <row r="876" spans="1:12" x14ac:dyDescent="0.2">
      <c r="A876" s="6" t="s">
        <v>22</v>
      </c>
      <c r="B876" s="9" t="s">
        <v>966</v>
      </c>
      <c r="C876" s="6" t="s">
        <v>24</v>
      </c>
      <c r="D876" s="10" t="s">
        <v>967</v>
      </c>
      <c r="E876" s="11" t="s">
        <v>205</v>
      </c>
      <c r="F876" s="12">
        <v>102</v>
      </c>
      <c r="K876" t="e">
        <f>(#REF!*21)/100</f>
        <v>#REF!</v>
      </c>
      <c r="L876" t="s">
        <v>7</v>
      </c>
    </row>
    <row r="877" spans="1:12" ht="76.5" x14ac:dyDescent="0.2">
      <c r="A877" t="s">
        <v>29</v>
      </c>
      <c r="D877" s="14" t="s">
        <v>968</v>
      </c>
    </row>
    <row r="878" spans="1:12" x14ac:dyDescent="0.2">
      <c r="A878" s="6" t="s">
        <v>22</v>
      </c>
      <c r="B878" s="9" t="s">
        <v>969</v>
      </c>
      <c r="C878" s="6" t="s">
        <v>24</v>
      </c>
      <c r="D878" s="10" t="s">
        <v>970</v>
      </c>
      <c r="E878" s="11" t="s">
        <v>205</v>
      </c>
      <c r="F878" s="12">
        <v>600</v>
      </c>
      <c r="K878" t="e">
        <f>(#REF!*21)/100</f>
        <v>#REF!</v>
      </c>
      <c r="L878" t="s">
        <v>7</v>
      </c>
    </row>
    <row r="879" spans="1:12" ht="102" x14ac:dyDescent="0.2">
      <c r="A879" t="s">
        <v>29</v>
      </c>
      <c r="D879" s="14" t="s">
        <v>965</v>
      </c>
    </row>
    <row r="880" spans="1:12" x14ac:dyDescent="0.2">
      <c r="A880" s="6" t="s">
        <v>22</v>
      </c>
      <c r="B880" s="9" t="s">
        <v>971</v>
      </c>
      <c r="C880" s="6" t="s">
        <v>24</v>
      </c>
      <c r="D880" s="10" t="s">
        <v>972</v>
      </c>
      <c r="E880" s="11" t="s">
        <v>205</v>
      </c>
      <c r="F880" s="12">
        <v>15.839999999999998</v>
      </c>
      <c r="K880" t="e">
        <f>(#REF!*21)/100</f>
        <v>#REF!</v>
      </c>
      <c r="L880" t="s">
        <v>7</v>
      </c>
    </row>
    <row r="881" spans="1:14" ht="140.25" x14ac:dyDescent="0.2">
      <c r="A881" t="s">
        <v>29</v>
      </c>
      <c r="D881" s="14" t="s">
        <v>973</v>
      </c>
    </row>
    <row r="882" spans="1:14" x14ac:dyDescent="0.2">
      <c r="A882" s="6" t="s">
        <v>22</v>
      </c>
      <c r="B882" s="9" t="s">
        <v>974</v>
      </c>
      <c r="C882" s="6" t="s">
        <v>24</v>
      </c>
      <c r="D882" s="10" t="s">
        <v>975</v>
      </c>
      <c r="E882" s="11" t="s">
        <v>205</v>
      </c>
      <c r="F882" s="12">
        <v>145.19999999999999</v>
      </c>
      <c r="K882" t="e">
        <f>(#REF!*21)/100</f>
        <v>#REF!</v>
      </c>
      <c r="L882" t="s">
        <v>7</v>
      </c>
    </row>
    <row r="883" spans="1:14" ht="114.75" x14ac:dyDescent="0.2">
      <c r="A883" t="s">
        <v>29</v>
      </c>
      <c r="D883" s="14" t="s">
        <v>960</v>
      </c>
    </row>
    <row r="884" spans="1:14" ht="25.5" x14ac:dyDescent="0.2">
      <c r="A884" s="6" t="s">
        <v>22</v>
      </c>
      <c r="B884" s="9" t="s">
        <v>976</v>
      </c>
      <c r="C884" s="6" t="s">
        <v>24</v>
      </c>
      <c r="D884" s="10" t="s">
        <v>977</v>
      </c>
      <c r="E884" s="11" t="s">
        <v>205</v>
      </c>
      <c r="F884" s="12">
        <v>86.399999999999991</v>
      </c>
      <c r="K884" t="e">
        <f>(#REF!*21)/100</f>
        <v>#REF!</v>
      </c>
      <c r="L884" t="s">
        <v>7</v>
      </c>
    </row>
    <row r="885" spans="1:14" ht="127.5" x14ac:dyDescent="0.2">
      <c r="A885" t="s">
        <v>29</v>
      </c>
      <c r="D885" s="14" t="s">
        <v>978</v>
      </c>
    </row>
    <row r="886" spans="1:14" ht="25.5" x14ac:dyDescent="0.2">
      <c r="A886" s="6" t="s">
        <v>22</v>
      </c>
      <c r="B886" s="9" t="s">
        <v>979</v>
      </c>
      <c r="C886" s="6" t="s">
        <v>24</v>
      </c>
      <c r="D886" s="10" t="s">
        <v>980</v>
      </c>
      <c r="E886" s="11" t="s">
        <v>94</v>
      </c>
      <c r="F886" s="12">
        <v>820.8</v>
      </c>
      <c r="K886" t="e">
        <f>(#REF!*21)/100</f>
        <v>#REF!</v>
      </c>
      <c r="L886" t="s">
        <v>7</v>
      </c>
    </row>
    <row r="887" spans="1:14" ht="114.75" x14ac:dyDescent="0.2">
      <c r="A887" t="s">
        <v>29</v>
      </c>
      <c r="D887" s="14" t="s">
        <v>960</v>
      </c>
    </row>
    <row r="888" spans="1:14" x14ac:dyDescent="0.2">
      <c r="A888" s="6" t="s">
        <v>22</v>
      </c>
      <c r="B888" s="9" t="s">
        <v>981</v>
      </c>
      <c r="C888" s="6" t="s">
        <v>24</v>
      </c>
      <c r="D888" s="10" t="s">
        <v>982</v>
      </c>
      <c r="E888" s="11" t="s">
        <v>205</v>
      </c>
      <c r="F888" s="12">
        <v>27.599999999999998</v>
      </c>
      <c r="K888" t="e">
        <f>(#REF!*21)/100</f>
        <v>#REF!</v>
      </c>
      <c r="L888" t="s">
        <v>7</v>
      </c>
    </row>
    <row r="889" spans="1:14" ht="127.5" x14ac:dyDescent="0.2">
      <c r="A889" t="s">
        <v>29</v>
      </c>
      <c r="D889" s="14" t="s">
        <v>978</v>
      </c>
    </row>
    <row r="890" spans="1:14" x14ac:dyDescent="0.2">
      <c r="A890" s="6" t="s">
        <v>22</v>
      </c>
      <c r="B890" s="9" t="s">
        <v>983</v>
      </c>
      <c r="C890" s="6" t="s">
        <v>24</v>
      </c>
      <c r="D890" s="10" t="s">
        <v>984</v>
      </c>
      <c r="E890" s="11" t="s">
        <v>205</v>
      </c>
      <c r="F890" s="12">
        <v>202.79999999999998</v>
      </c>
      <c r="K890" t="e">
        <f>(#REF!*21)/100</f>
        <v>#REF!</v>
      </c>
      <c r="L890" t="s">
        <v>7</v>
      </c>
    </row>
    <row r="891" spans="1:14" ht="76.5" x14ac:dyDescent="0.2">
      <c r="A891" t="s">
        <v>29</v>
      </c>
      <c r="D891" s="14" t="s">
        <v>968</v>
      </c>
    </row>
    <row r="892" spans="1:14" x14ac:dyDescent="0.2">
      <c r="A892" s="6" t="s">
        <v>22</v>
      </c>
      <c r="B892" s="9" t="s">
        <v>985</v>
      </c>
      <c r="C892" s="6" t="s">
        <v>24</v>
      </c>
      <c r="D892" s="10" t="s">
        <v>986</v>
      </c>
      <c r="E892" s="11" t="s">
        <v>205</v>
      </c>
      <c r="F892" s="12">
        <v>162</v>
      </c>
      <c r="K892" t="e">
        <f>(#REF!*21)/100</f>
        <v>#REF!</v>
      </c>
      <c r="L892" t="s">
        <v>7</v>
      </c>
    </row>
    <row r="893" spans="1:14" ht="76.5" x14ac:dyDescent="0.2">
      <c r="A893" t="s">
        <v>29</v>
      </c>
      <c r="D893" s="14" t="s">
        <v>987</v>
      </c>
    </row>
    <row r="894" spans="1:14" x14ac:dyDescent="0.2">
      <c r="A894" s="6" t="s">
        <v>22</v>
      </c>
      <c r="B894" s="9" t="s">
        <v>988</v>
      </c>
      <c r="C894" s="6" t="s">
        <v>24</v>
      </c>
      <c r="D894" s="10" t="s">
        <v>989</v>
      </c>
      <c r="E894" s="11" t="s">
        <v>129</v>
      </c>
      <c r="F894" s="12">
        <v>406.8</v>
      </c>
      <c r="K894" t="e">
        <f>(#REF!*0)/100</f>
        <v>#REF!</v>
      </c>
      <c r="L894" t="s">
        <v>9</v>
      </c>
    </row>
    <row r="895" spans="1:14" ht="51" x14ac:dyDescent="0.2">
      <c r="A895" t="s">
        <v>29</v>
      </c>
      <c r="D895" s="14" t="s">
        <v>990</v>
      </c>
    </row>
    <row r="896" spans="1:14" ht="12.75" customHeight="1" x14ac:dyDescent="0.2">
      <c r="A896" s="2" t="s">
        <v>20</v>
      </c>
      <c r="B896" s="17" t="s">
        <v>991</v>
      </c>
      <c r="C896" s="2"/>
      <c r="D896" s="8" t="s">
        <v>992</v>
      </c>
      <c r="E896" s="2"/>
      <c r="F896" s="2"/>
      <c r="K896" t="e">
        <f>0+N896</f>
        <v>#REF!</v>
      </c>
      <c r="M896" t="e">
        <f>0+#REF!+#REF!+#REF!+#REF!+#REF!+#REF!+#REF!+#REF!+#REF!+#REF!</f>
        <v>#REF!</v>
      </c>
      <c r="N896" t="e">
        <f>0+K897+K899+K901+K903+K905+K907+K909+K911+K913+K915</f>
        <v>#REF!</v>
      </c>
    </row>
    <row r="897" spans="1:12" ht="25.5" x14ac:dyDescent="0.2">
      <c r="A897" s="6" t="s">
        <v>22</v>
      </c>
      <c r="B897" s="9" t="s">
        <v>993</v>
      </c>
      <c r="C897" s="6" t="s">
        <v>24</v>
      </c>
      <c r="D897" s="10" t="s">
        <v>994</v>
      </c>
      <c r="E897" s="11" t="s">
        <v>129</v>
      </c>
      <c r="F897" s="12">
        <v>151.19999999999999</v>
      </c>
      <c r="K897" t="e">
        <f>(#REF!*21)/100</f>
        <v>#REF!</v>
      </c>
      <c r="L897" t="s">
        <v>7</v>
      </c>
    </row>
    <row r="898" spans="1:12" ht="191.25" x14ac:dyDescent="0.2">
      <c r="A898" t="s">
        <v>29</v>
      </c>
      <c r="D898" s="14" t="s">
        <v>995</v>
      </c>
    </row>
    <row r="899" spans="1:12" x14ac:dyDescent="0.2">
      <c r="A899" s="6" t="s">
        <v>22</v>
      </c>
      <c r="B899" s="9" t="s">
        <v>996</v>
      </c>
      <c r="C899" s="6" t="s">
        <v>24</v>
      </c>
      <c r="D899" s="10" t="s">
        <v>997</v>
      </c>
      <c r="E899" s="11" t="s">
        <v>129</v>
      </c>
      <c r="F899" s="12">
        <v>694.8</v>
      </c>
      <c r="K899" t="e">
        <f>(#REF!*21)/100</f>
        <v>#REF!</v>
      </c>
      <c r="L899" t="s">
        <v>7</v>
      </c>
    </row>
    <row r="900" spans="1:12" ht="216.75" x14ac:dyDescent="0.2">
      <c r="A900" t="s">
        <v>29</v>
      </c>
      <c r="D900" s="14" t="s">
        <v>998</v>
      </c>
    </row>
    <row r="901" spans="1:12" x14ac:dyDescent="0.2">
      <c r="A901" s="6" t="s">
        <v>22</v>
      </c>
      <c r="B901" s="9" t="s">
        <v>999</v>
      </c>
      <c r="C901" s="6" t="s">
        <v>24</v>
      </c>
      <c r="D901" s="10" t="s">
        <v>1000</v>
      </c>
      <c r="E901" s="11" t="s">
        <v>129</v>
      </c>
      <c r="F901" s="12">
        <v>694.8</v>
      </c>
      <c r="K901" t="e">
        <f>(#REF!*21)/100</f>
        <v>#REF!</v>
      </c>
      <c r="L901" t="s">
        <v>7</v>
      </c>
    </row>
    <row r="902" spans="1:12" ht="216.75" x14ac:dyDescent="0.2">
      <c r="A902" t="s">
        <v>29</v>
      </c>
      <c r="D902" s="14" t="s">
        <v>998</v>
      </c>
    </row>
    <row r="903" spans="1:12" x14ac:dyDescent="0.2">
      <c r="A903" s="6" t="s">
        <v>22</v>
      </c>
      <c r="B903" s="9" t="s">
        <v>1001</v>
      </c>
      <c r="C903" s="6" t="s">
        <v>24</v>
      </c>
      <c r="D903" s="10" t="s">
        <v>1002</v>
      </c>
      <c r="E903" s="11" t="s">
        <v>129</v>
      </c>
      <c r="F903" s="12">
        <v>694.8</v>
      </c>
      <c r="K903" t="e">
        <f>(#REF!*21)/100</f>
        <v>#REF!</v>
      </c>
      <c r="L903" t="s">
        <v>7</v>
      </c>
    </row>
    <row r="904" spans="1:12" ht="204" x14ac:dyDescent="0.2">
      <c r="A904" t="s">
        <v>29</v>
      </c>
      <c r="D904" s="14" t="s">
        <v>1003</v>
      </c>
    </row>
    <row r="905" spans="1:12" x14ac:dyDescent="0.2">
      <c r="A905" s="6" t="s">
        <v>22</v>
      </c>
      <c r="B905" s="9" t="s">
        <v>1004</v>
      </c>
      <c r="C905" s="6" t="s">
        <v>24</v>
      </c>
      <c r="D905" s="10" t="s">
        <v>1005</v>
      </c>
      <c r="E905" s="11" t="s">
        <v>129</v>
      </c>
      <c r="F905" s="12">
        <v>498</v>
      </c>
      <c r="K905" t="e">
        <f>(#REF!*21)/100</f>
        <v>#REF!</v>
      </c>
      <c r="L905" t="s">
        <v>7</v>
      </c>
    </row>
    <row r="906" spans="1:12" ht="204" x14ac:dyDescent="0.2">
      <c r="A906" t="s">
        <v>29</v>
      </c>
      <c r="D906" s="14" t="s">
        <v>1003</v>
      </c>
    </row>
    <row r="907" spans="1:12" ht="25.5" x14ac:dyDescent="0.2">
      <c r="A907" s="6" t="s">
        <v>22</v>
      </c>
      <c r="B907" s="9" t="s">
        <v>1006</v>
      </c>
      <c r="C907" s="6" t="s">
        <v>24</v>
      </c>
      <c r="D907" s="10" t="s">
        <v>1007</v>
      </c>
      <c r="E907" s="11" t="s">
        <v>129</v>
      </c>
      <c r="F907" s="12">
        <v>909.6</v>
      </c>
      <c r="K907" t="e">
        <f>(#REF!*21)/100</f>
        <v>#REF!</v>
      </c>
      <c r="L907" t="s">
        <v>7</v>
      </c>
    </row>
    <row r="908" spans="1:12" ht="216.75" x14ac:dyDescent="0.2">
      <c r="A908" t="s">
        <v>29</v>
      </c>
      <c r="D908" s="14" t="s">
        <v>998</v>
      </c>
    </row>
    <row r="909" spans="1:12" ht="25.5" x14ac:dyDescent="0.2">
      <c r="A909" s="6" t="s">
        <v>22</v>
      </c>
      <c r="B909" s="9" t="s">
        <v>1008</v>
      </c>
      <c r="C909" s="6" t="s">
        <v>24</v>
      </c>
      <c r="D909" s="10" t="s">
        <v>1009</v>
      </c>
      <c r="E909" s="11" t="s">
        <v>129</v>
      </c>
      <c r="F909" s="12">
        <v>909.6</v>
      </c>
      <c r="K909" t="e">
        <f>(#REF!*21)/100</f>
        <v>#REF!</v>
      </c>
      <c r="L909" t="s">
        <v>7</v>
      </c>
    </row>
    <row r="910" spans="1:12" ht="216.75" x14ac:dyDescent="0.2">
      <c r="A910" t="s">
        <v>29</v>
      </c>
      <c r="D910" s="14" t="s">
        <v>998</v>
      </c>
    </row>
    <row r="911" spans="1:12" ht="25.5" x14ac:dyDescent="0.2">
      <c r="A911" s="6" t="s">
        <v>22</v>
      </c>
      <c r="B911" s="9" t="s">
        <v>1010</v>
      </c>
      <c r="C911" s="6" t="s">
        <v>24</v>
      </c>
      <c r="D911" s="10" t="s">
        <v>1011</v>
      </c>
      <c r="E911" s="11" t="s">
        <v>129</v>
      </c>
      <c r="F911" s="12">
        <v>909.6</v>
      </c>
      <c r="K911" t="e">
        <f>(#REF!*21)/100</f>
        <v>#REF!</v>
      </c>
      <c r="L911" t="s">
        <v>7</v>
      </c>
    </row>
    <row r="912" spans="1:12" ht="204" x14ac:dyDescent="0.2">
      <c r="A912" t="s">
        <v>29</v>
      </c>
      <c r="D912" s="14" t="s">
        <v>1012</v>
      </c>
    </row>
    <row r="913" spans="1:14" x14ac:dyDescent="0.2">
      <c r="A913" s="6" t="s">
        <v>22</v>
      </c>
      <c r="B913" s="9" t="s">
        <v>1013</v>
      </c>
      <c r="C913" s="6" t="s">
        <v>24</v>
      </c>
      <c r="D913" s="10" t="s">
        <v>1014</v>
      </c>
      <c r="E913" s="11" t="s">
        <v>129</v>
      </c>
      <c r="F913" s="12">
        <v>301.2</v>
      </c>
      <c r="K913" t="e">
        <f>(#REF!*21)/100</f>
        <v>#REF!</v>
      </c>
      <c r="L913" t="s">
        <v>7</v>
      </c>
    </row>
    <row r="914" spans="1:14" ht="38.25" x14ac:dyDescent="0.2">
      <c r="A914" t="s">
        <v>29</v>
      </c>
      <c r="D914" s="14" t="s">
        <v>1015</v>
      </c>
    </row>
    <row r="915" spans="1:14" x14ac:dyDescent="0.2">
      <c r="A915" s="6" t="s">
        <v>22</v>
      </c>
      <c r="B915" s="9" t="s">
        <v>1016</v>
      </c>
      <c r="C915" s="6" t="s">
        <v>24</v>
      </c>
      <c r="D915" s="10" t="s">
        <v>1017</v>
      </c>
      <c r="E915" s="11" t="s">
        <v>129</v>
      </c>
      <c r="F915" s="12">
        <v>141.6</v>
      </c>
      <c r="K915" t="e">
        <f>(#REF!*21)/100</f>
        <v>#REF!</v>
      </c>
      <c r="L915" t="s">
        <v>7</v>
      </c>
    </row>
    <row r="916" spans="1:14" ht="38.25" x14ac:dyDescent="0.2">
      <c r="A916" t="s">
        <v>29</v>
      </c>
      <c r="D916" s="14" t="s">
        <v>1015</v>
      </c>
    </row>
    <row r="917" spans="1:14" ht="12.75" customHeight="1" x14ac:dyDescent="0.2">
      <c r="A917" s="2" t="s">
        <v>20</v>
      </c>
      <c r="B917" s="17" t="s">
        <v>197</v>
      </c>
      <c r="C917" s="2"/>
      <c r="D917" s="8" t="s">
        <v>1018</v>
      </c>
      <c r="E917" s="2"/>
      <c r="F917" s="2"/>
      <c r="K917" t="e">
        <f>0+N917</f>
        <v>#REF!</v>
      </c>
      <c r="M917" t="e">
        <f>0+#REF!</f>
        <v>#REF!</v>
      </c>
      <c r="N917" t="e">
        <f>0+K918</f>
        <v>#REF!</v>
      </c>
    </row>
    <row r="918" spans="1:14" x14ac:dyDescent="0.2">
      <c r="A918" s="6" t="s">
        <v>22</v>
      </c>
      <c r="B918" s="9" t="s">
        <v>1019</v>
      </c>
      <c r="C918" s="6" t="s">
        <v>24</v>
      </c>
      <c r="D918" s="10" t="s">
        <v>1020</v>
      </c>
      <c r="E918" s="11" t="s">
        <v>205</v>
      </c>
      <c r="F918" s="12">
        <v>48</v>
      </c>
      <c r="K918" t="e">
        <f>(#REF!*21)/100</f>
        <v>#REF!</v>
      </c>
      <c r="L918" t="s">
        <v>7</v>
      </c>
    </row>
    <row r="919" spans="1:14" ht="76.5" x14ac:dyDescent="0.2">
      <c r="A919" t="s">
        <v>29</v>
      </c>
      <c r="D919" s="34" t="s">
        <v>1021</v>
      </c>
    </row>
    <row r="920" spans="1:14" ht="13.5" customHeight="1" x14ac:dyDescent="0.2">
      <c r="A920" s="6" t="s">
        <v>22</v>
      </c>
      <c r="B920" s="9"/>
      <c r="C920" s="6" t="s">
        <v>24</v>
      </c>
      <c r="D920" s="52" t="s">
        <v>1652</v>
      </c>
      <c r="E920" s="11" t="s">
        <v>205</v>
      </c>
      <c r="F920" s="12">
        <v>550</v>
      </c>
      <c r="K920" t="e">
        <f>(#REF!*21)/100</f>
        <v>#REF!</v>
      </c>
      <c r="L920" t="s">
        <v>7</v>
      </c>
    </row>
    <row r="921" spans="1:14" ht="125.45" customHeight="1" x14ac:dyDescent="0.2">
      <c r="A921" t="s">
        <v>29</v>
      </c>
      <c r="D921" s="34" t="s">
        <v>1653</v>
      </c>
    </row>
    <row r="922" spans="1:14" ht="12.75" customHeight="1" x14ac:dyDescent="0.2">
      <c r="A922" s="2" t="s">
        <v>20</v>
      </c>
      <c r="B922" s="17" t="s">
        <v>200</v>
      </c>
      <c r="C922" s="2"/>
      <c r="D922" s="8" t="s">
        <v>1022</v>
      </c>
      <c r="E922" s="2"/>
      <c r="F922" s="2"/>
      <c r="K922" t="e">
        <f>0+N922</f>
        <v>#REF!</v>
      </c>
      <c r="M922" t="e">
        <f>0+#REF!+#REF!+#REF!+#REF!+#REF!+#REF!+#REF!+#REF!+#REF!+#REF!+#REF!+#REF!</f>
        <v>#REF!</v>
      </c>
      <c r="N922" t="e">
        <f>0+K923+K925+K927+K929+K931+K933+K935+K937+K939+K941+K943+K945</f>
        <v>#REF!</v>
      </c>
    </row>
    <row r="923" spans="1:14" x14ac:dyDescent="0.2">
      <c r="A923" s="6" t="s">
        <v>22</v>
      </c>
      <c r="B923" s="9" t="s">
        <v>1023</v>
      </c>
      <c r="C923" s="6" t="s">
        <v>24</v>
      </c>
      <c r="D923" s="10" t="s">
        <v>1024</v>
      </c>
      <c r="E923" s="11" t="s">
        <v>205</v>
      </c>
      <c r="F923" s="12">
        <v>38.4</v>
      </c>
      <c r="K923" t="e">
        <f>(#REF!*21)/100</f>
        <v>#REF!</v>
      </c>
      <c r="L923" t="s">
        <v>7</v>
      </c>
    </row>
    <row r="924" spans="1:14" ht="153" x14ac:dyDescent="0.2">
      <c r="A924" t="s">
        <v>29</v>
      </c>
      <c r="D924" s="14" t="s">
        <v>1025</v>
      </c>
    </row>
    <row r="925" spans="1:14" x14ac:dyDescent="0.2">
      <c r="A925" s="6" t="s">
        <v>22</v>
      </c>
      <c r="B925" s="9" t="s">
        <v>1026</v>
      </c>
      <c r="C925" s="6" t="s">
        <v>24</v>
      </c>
      <c r="D925" s="10" t="s">
        <v>1027</v>
      </c>
      <c r="E925" s="11" t="s">
        <v>205</v>
      </c>
      <c r="F925" s="12">
        <v>48</v>
      </c>
      <c r="K925" t="e">
        <f>(#REF!*21)/100</f>
        <v>#REF!</v>
      </c>
      <c r="L925" t="s">
        <v>7</v>
      </c>
    </row>
    <row r="926" spans="1:14" ht="153" x14ac:dyDescent="0.2">
      <c r="A926" t="s">
        <v>29</v>
      </c>
      <c r="D926" s="14" t="s">
        <v>1028</v>
      </c>
    </row>
    <row r="927" spans="1:14" x14ac:dyDescent="0.2">
      <c r="A927" s="6" t="s">
        <v>22</v>
      </c>
      <c r="B927" s="9" t="s">
        <v>1029</v>
      </c>
      <c r="C927" s="6" t="s">
        <v>24</v>
      </c>
      <c r="D927" s="10" t="s">
        <v>1030</v>
      </c>
      <c r="E927" s="11" t="s">
        <v>205</v>
      </c>
      <c r="F927" s="12">
        <v>5.28</v>
      </c>
      <c r="K927" t="e">
        <f>(#REF!*21)/100</f>
        <v>#REF!</v>
      </c>
      <c r="L927" t="s">
        <v>7</v>
      </c>
    </row>
    <row r="928" spans="1:14" ht="127.5" x14ac:dyDescent="0.2">
      <c r="A928" t="s">
        <v>29</v>
      </c>
      <c r="D928" s="14" t="s">
        <v>1031</v>
      </c>
    </row>
    <row r="929" spans="1:12" x14ac:dyDescent="0.2">
      <c r="A929" s="6" t="s">
        <v>22</v>
      </c>
      <c r="B929" s="9" t="s">
        <v>1032</v>
      </c>
      <c r="C929" s="6" t="s">
        <v>24</v>
      </c>
      <c r="D929" s="10" t="s">
        <v>1033</v>
      </c>
      <c r="E929" s="11" t="s">
        <v>94</v>
      </c>
      <c r="F929" s="12">
        <v>258</v>
      </c>
      <c r="K929" t="e">
        <f>(#REF!*21)/100</f>
        <v>#REF!</v>
      </c>
      <c r="L929" t="s">
        <v>7</v>
      </c>
    </row>
    <row r="930" spans="1:12" ht="178.5" x14ac:dyDescent="0.2">
      <c r="A930" t="s">
        <v>29</v>
      </c>
      <c r="D930" s="14" t="s">
        <v>1034</v>
      </c>
    </row>
    <row r="931" spans="1:12" x14ac:dyDescent="0.2">
      <c r="A931" s="6" t="s">
        <v>22</v>
      </c>
      <c r="B931" s="9" t="s">
        <v>1035</v>
      </c>
      <c r="C931" s="6" t="s">
        <v>24</v>
      </c>
      <c r="D931" s="10" t="s">
        <v>1036</v>
      </c>
      <c r="E931" s="11" t="s">
        <v>94</v>
      </c>
      <c r="F931" s="12">
        <v>152.4</v>
      </c>
      <c r="K931" t="e">
        <f>(#REF!*21)/100</f>
        <v>#REF!</v>
      </c>
      <c r="L931" t="s">
        <v>7</v>
      </c>
    </row>
    <row r="932" spans="1:12" ht="153" x14ac:dyDescent="0.2">
      <c r="A932" t="s">
        <v>29</v>
      </c>
      <c r="D932" s="14" t="s">
        <v>1037</v>
      </c>
    </row>
    <row r="933" spans="1:12" x14ac:dyDescent="0.2">
      <c r="A933" s="6" t="s">
        <v>22</v>
      </c>
      <c r="B933" s="9" t="s">
        <v>1038</v>
      </c>
      <c r="C933" s="6" t="s">
        <v>24</v>
      </c>
      <c r="D933" s="10" t="s">
        <v>1039</v>
      </c>
      <c r="E933" s="11" t="s">
        <v>94</v>
      </c>
      <c r="F933" s="12">
        <v>225.6</v>
      </c>
      <c r="K933" t="e">
        <f>(#REF!*21)/100</f>
        <v>#REF!</v>
      </c>
      <c r="L933" t="s">
        <v>7</v>
      </c>
    </row>
    <row r="934" spans="1:12" ht="178.5" x14ac:dyDescent="0.2">
      <c r="A934" t="s">
        <v>29</v>
      </c>
      <c r="D934" s="14" t="s">
        <v>1034</v>
      </c>
    </row>
    <row r="935" spans="1:12" x14ac:dyDescent="0.2">
      <c r="A935" s="6" t="s">
        <v>22</v>
      </c>
      <c r="B935" s="9" t="s">
        <v>1040</v>
      </c>
      <c r="C935" s="6" t="s">
        <v>24</v>
      </c>
      <c r="D935" s="10" t="s">
        <v>1041</v>
      </c>
      <c r="E935" s="11" t="s">
        <v>94</v>
      </c>
      <c r="F935" s="12">
        <v>43.199999999999996</v>
      </c>
      <c r="K935" t="e">
        <f>(#REF!*21)/100</f>
        <v>#REF!</v>
      </c>
      <c r="L935" t="s">
        <v>7</v>
      </c>
    </row>
    <row r="936" spans="1:12" ht="153" x14ac:dyDescent="0.2">
      <c r="A936" t="s">
        <v>29</v>
      </c>
      <c r="D936" s="14" t="s">
        <v>1037</v>
      </c>
    </row>
    <row r="937" spans="1:12" x14ac:dyDescent="0.2">
      <c r="A937" s="6" t="s">
        <v>22</v>
      </c>
      <c r="B937" s="9" t="s">
        <v>1042</v>
      </c>
      <c r="C937" s="6" t="s">
        <v>24</v>
      </c>
      <c r="D937" s="10" t="s">
        <v>1043</v>
      </c>
      <c r="E937" s="11" t="s">
        <v>94</v>
      </c>
      <c r="F937" s="12">
        <v>261.59999999999997</v>
      </c>
      <c r="K937" t="e">
        <f>(#REF!*21)/100</f>
        <v>#REF!</v>
      </c>
      <c r="L937" t="s">
        <v>7</v>
      </c>
    </row>
    <row r="938" spans="1:12" ht="178.5" x14ac:dyDescent="0.2">
      <c r="A938" t="s">
        <v>29</v>
      </c>
      <c r="D938" s="14" t="s">
        <v>1034</v>
      </c>
    </row>
    <row r="939" spans="1:12" x14ac:dyDescent="0.2">
      <c r="A939" s="6" t="s">
        <v>22</v>
      </c>
      <c r="B939" s="9" t="s">
        <v>1044</v>
      </c>
      <c r="C939" s="6" t="s">
        <v>24</v>
      </c>
      <c r="D939" s="10" t="s">
        <v>1045</v>
      </c>
      <c r="E939" s="11" t="s">
        <v>94</v>
      </c>
      <c r="F939" s="12">
        <v>454.8</v>
      </c>
      <c r="K939" t="e">
        <f>(#REF!*21)/100</f>
        <v>#REF!</v>
      </c>
      <c r="L939" t="s">
        <v>7</v>
      </c>
    </row>
    <row r="940" spans="1:12" ht="153" x14ac:dyDescent="0.2">
      <c r="A940" t="s">
        <v>29</v>
      </c>
      <c r="D940" s="14" t="s">
        <v>1037</v>
      </c>
    </row>
    <row r="941" spans="1:12" x14ac:dyDescent="0.2">
      <c r="A941" s="6" t="s">
        <v>22</v>
      </c>
      <c r="B941" s="9" t="s">
        <v>1046</v>
      </c>
      <c r="C941" s="6" t="s">
        <v>24</v>
      </c>
      <c r="D941" s="10" t="s">
        <v>1047</v>
      </c>
      <c r="E941" s="11" t="s">
        <v>94</v>
      </c>
      <c r="F941" s="12">
        <v>14040</v>
      </c>
      <c r="K941" t="e">
        <f>(#REF!*21)/100</f>
        <v>#REF!</v>
      </c>
      <c r="L941" t="s">
        <v>7</v>
      </c>
    </row>
    <row r="942" spans="1:12" ht="178.5" x14ac:dyDescent="0.2">
      <c r="A942" t="s">
        <v>29</v>
      </c>
      <c r="D942" s="14" t="s">
        <v>1034</v>
      </c>
    </row>
    <row r="943" spans="1:12" x14ac:dyDescent="0.2">
      <c r="A943" s="6" t="s">
        <v>22</v>
      </c>
      <c r="B943" s="9" t="s">
        <v>1048</v>
      </c>
      <c r="C943" s="6" t="s">
        <v>24</v>
      </c>
      <c r="D943" s="10" t="s">
        <v>1049</v>
      </c>
      <c r="E943" s="11" t="s">
        <v>94</v>
      </c>
      <c r="F943" s="12">
        <v>1872</v>
      </c>
      <c r="K943" t="e">
        <f>(#REF!*21)/100</f>
        <v>#REF!</v>
      </c>
      <c r="L943" t="s">
        <v>7</v>
      </c>
    </row>
    <row r="944" spans="1:12" ht="153" x14ac:dyDescent="0.2">
      <c r="A944" t="s">
        <v>29</v>
      </c>
      <c r="D944" s="14" t="s">
        <v>1037</v>
      </c>
    </row>
    <row r="945" spans="1:14" x14ac:dyDescent="0.2">
      <c r="A945" s="6" t="s">
        <v>22</v>
      </c>
      <c r="B945" s="9" t="s">
        <v>1050</v>
      </c>
      <c r="C945" s="6" t="s">
        <v>24</v>
      </c>
      <c r="D945" s="10" t="s">
        <v>1051</v>
      </c>
      <c r="E945" s="11" t="s">
        <v>94</v>
      </c>
      <c r="F945" s="12">
        <v>19080</v>
      </c>
      <c r="K945" t="e">
        <f>(#REF!*21)/100</f>
        <v>#REF!</v>
      </c>
      <c r="L945" t="s">
        <v>7</v>
      </c>
    </row>
    <row r="946" spans="1:14" ht="178.5" x14ac:dyDescent="0.2">
      <c r="A946" t="s">
        <v>29</v>
      </c>
      <c r="D946" s="14" t="s">
        <v>1034</v>
      </c>
    </row>
    <row r="947" spans="1:14" ht="12.75" customHeight="1" x14ac:dyDescent="0.2">
      <c r="A947" s="2" t="s">
        <v>20</v>
      </c>
      <c r="B947" s="17" t="s">
        <v>1052</v>
      </c>
      <c r="C947" s="2"/>
      <c r="D947" s="8" t="s">
        <v>1053</v>
      </c>
      <c r="E947" s="2"/>
      <c r="F947" s="2"/>
      <c r="K947" t="e">
        <f>0+N947</f>
        <v>#REF!</v>
      </c>
      <c r="M947" t="e">
        <f>0+#REF!+#REF!+#REF!+#REF!</f>
        <v>#REF!</v>
      </c>
      <c r="N947" t="e">
        <f>0+K948+K950+K952+K954</f>
        <v>#REF!</v>
      </c>
    </row>
    <row r="948" spans="1:14" x14ac:dyDescent="0.2">
      <c r="A948" s="6" t="s">
        <v>22</v>
      </c>
      <c r="B948" s="9" t="s">
        <v>1054</v>
      </c>
      <c r="C948" s="6" t="s">
        <v>24</v>
      </c>
      <c r="D948" s="10" t="s">
        <v>1055</v>
      </c>
      <c r="E948" s="11" t="s">
        <v>129</v>
      </c>
      <c r="F948" s="12">
        <v>958.8</v>
      </c>
      <c r="K948" t="e">
        <f>(#REF!*21)/100</f>
        <v>#REF!</v>
      </c>
      <c r="L948" t="s">
        <v>7</v>
      </c>
    </row>
    <row r="949" spans="1:14" ht="51" x14ac:dyDescent="0.2">
      <c r="A949" t="s">
        <v>29</v>
      </c>
      <c r="D949" s="14" t="s">
        <v>1056</v>
      </c>
    </row>
    <row r="950" spans="1:14" x14ac:dyDescent="0.2">
      <c r="A950" s="6" t="s">
        <v>22</v>
      </c>
      <c r="B950" s="9" t="s">
        <v>1057</v>
      </c>
      <c r="C950" s="6" t="s">
        <v>24</v>
      </c>
      <c r="D950" s="10" t="s">
        <v>1058</v>
      </c>
      <c r="E950" s="11" t="s">
        <v>129</v>
      </c>
      <c r="F950" s="12">
        <v>867.6</v>
      </c>
      <c r="K950" t="e">
        <f>(#REF!*21)/100</f>
        <v>#REF!</v>
      </c>
      <c r="L950" t="s">
        <v>7</v>
      </c>
    </row>
    <row r="951" spans="1:14" ht="51" x14ac:dyDescent="0.2">
      <c r="A951" t="s">
        <v>29</v>
      </c>
      <c r="D951" s="14" t="s">
        <v>1056</v>
      </c>
    </row>
    <row r="952" spans="1:14" x14ac:dyDescent="0.2">
      <c r="A952" s="6" t="s">
        <v>22</v>
      </c>
      <c r="B952" s="9" t="s">
        <v>1059</v>
      </c>
      <c r="C952" s="6" t="s">
        <v>24</v>
      </c>
      <c r="D952" s="10" t="s">
        <v>1060</v>
      </c>
      <c r="E952" s="11" t="s">
        <v>129</v>
      </c>
      <c r="F952" s="12">
        <v>475.2</v>
      </c>
      <c r="K952" t="e">
        <f>(#REF!*21)/100</f>
        <v>#REF!</v>
      </c>
      <c r="L952" t="s">
        <v>7</v>
      </c>
    </row>
    <row r="953" spans="1:14" ht="51" x14ac:dyDescent="0.2">
      <c r="A953" t="s">
        <v>29</v>
      </c>
      <c r="D953" s="14" t="s">
        <v>990</v>
      </c>
    </row>
    <row r="954" spans="1:14" x14ac:dyDescent="0.2">
      <c r="A954" s="6" t="s">
        <v>22</v>
      </c>
      <c r="B954" s="9" t="s">
        <v>1061</v>
      </c>
      <c r="C954" s="6" t="s">
        <v>24</v>
      </c>
      <c r="D954" s="10" t="s">
        <v>1062</v>
      </c>
      <c r="E954" s="11" t="s">
        <v>129</v>
      </c>
      <c r="F954" s="12">
        <v>550.79999999999995</v>
      </c>
      <c r="K954" t="e">
        <f>(#REF!*21)/100</f>
        <v>#REF!</v>
      </c>
      <c r="L954" t="s">
        <v>7</v>
      </c>
    </row>
    <row r="955" spans="1:14" ht="51" x14ac:dyDescent="0.2">
      <c r="A955" t="s">
        <v>29</v>
      </c>
      <c r="D955" s="14" t="s">
        <v>990</v>
      </c>
    </row>
    <row r="956" spans="1:14" ht="12.75" customHeight="1" x14ac:dyDescent="0.2">
      <c r="A956" s="2" t="s">
        <v>20</v>
      </c>
      <c r="B956" s="17" t="s">
        <v>38</v>
      </c>
      <c r="C956" s="2"/>
      <c r="D956" s="8" t="s">
        <v>1063</v>
      </c>
      <c r="E956" s="2"/>
      <c r="F956" s="2"/>
      <c r="K956" t="e">
        <f>0+N956</f>
        <v>#REF!</v>
      </c>
      <c r="M956" t="e">
        <f>0+#REF!+#REF!+#REF!+#REF!+#REF!+#REF!+#REF!+#REF!+#REF!+#REF!+#REF!+#REF!+#REF!+#REF!+#REF!+#REF!+#REF!+#REF!+#REF!+#REF!+#REF!+#REF!+#REF!+#REF!+#REF!+#REF!+#REF!+#REF!+#REF!+#REF!</f>
        <v>#REF!</v>
      </c>
      <c r="N956" t="e">
        <f>0+K957+K959+K961+K963+K965+K967+K969+K971+K973+K975+K977+K979+K981+K983+K985+K987+K988+K990+K992+K994+K996+K999+K1002+K1004+K1006+K1008+K1010+K1012+K1014+K1016</f>
        <v>#REF!</v>
      </c>
    </row>
    <row r="957" spans="1:14" x14ac:dyDescent="0.2">
      <c r="A957" s="6" t="s">
        <v>22</v>
      </c>
      <c r="B957" s="9" t="s">
        <v>1064</v>
      </c>
      <c r="C957" s="6" t="s">
        <v>24</v>
      </c>
      <c r="D957" s="10" t="s">
        <v>1065</v>
      </c>
      <c r="E957" s="11" t="s">
        <v>205</v>
      </c>
      <c r="F957" s="12">
        <v>351.59999999999997</v>
      </c>
      <c r="K957" t="e">
        <f>(#REF!*21)/100</f>
        <v>#REF!</v>
      </c>
      <c r="L957" t="s">
        <v>7</v>
      </c>
    </row>
    <row r="958" spans="1:14" ht="255" x14ac:dyDescent="0.2">
      <c r="A958" t="s">
        <v>29</v>
      </c>
      <c r="D958" s="14" t="s">
        <v>1066</v>
      </c>
    </row>
    <row r="959" spans="1:14" x14ac:dyDescent="0.2">
      <c r="A959" s="6" t="s">
        <v>22</v>
      </c>
      <c r="B959" s="9" t="s">
        <v>1067</v>
      </c>
      <c r="C959" s="6" t="s">
        <v>24</v>
      </c>
      <c r="D959" s="10" t="s">
        <v>1068</v>
      </c>
      <c r="E959" s="11" t="s">
        <v>205</v>
      </c>
      <c r="F959" s="12">
        <v>464.4</v>
      </c>
      <c r="K959" t="e">
        <f>(#REF!*21)/100</f>
        <v>#REF!</v>
      </c>
      <c r="L959" t="s">
        <v>7</v>
      </c>
    </row>
    <row r="960" spans="1:14" ht="255" x14ac:dyDescent="0.2">
      <c r="A960" t="s">
        <v>29</v>
      </c>
      <c r="D960" s="14" t="s">
        <v>1066</v>
      </c>
    </row>
    <row r="961" spans="1:12" x14ac:dyDescent="0.2">
      <c r="A961" s="6" t="s">
        <v>22</v>
      </c>
      <c r="B961" s="9" t="s">
        <v>1069</v>
      </c>
      <c r="C961" s="6" t="s">
        <v>24</v>
      </c>
      <c r="D961" s="10" t="s">
        <v>1070</v>
      </c>
      <c r="E961" s="11" t="s">
        <v>205</v>
      </c>
      <c r="F961" s="12">
        <v>609.6</v>
      </c>
      <c r="K961" t="e">
        <f>(#REF!*21)/100</f>
        <v>#REF!</v>
      </c>
      <c r="L961" t="s">
        <v>7</v>
      </c>
    </row>
    <row r="962" spans="1:12" ht="255" x14ac:dyDescent="0.2">
      <c r="A962" t="s">
        <v>29</v>
      </c>
      <c r="D962" s="14" t="s">
        <v>1066</v>
      </c>
    </row>
    <row r="963" spans="1:12" x14ac:dyDescent="0.2">
      <c r="A963" s="6" t="s">
        <v>22</v>
      </c>
      <c r="B963" s="9" t="s">
        <v>1071</v>
      </c>
      <c r="C963" s="6" t="s">
        <v>24</v>
      </c>
      <c r="D963" s="10" t="s">
        <v>1072</v>
      </c>
      <c r="E963" s="11" t="s">
        <v>205</v>
      </c>
      <c r="F963" s="12">
        <v>992.4</v>
      </c>
      <c r="K963" t="e">
        <f>(#REF!*21)/100</f>
        <v>#REF!</v>
      </c>
      <c r="L963" t="s">
        <v>7</v>
      </c>
    </row>
    <row r="964" spans="1:12" ht="255" x14ac:dyDescent="0.2">
      <c r="A964" t="s">
        <v>29</v>
      </c>
      <c r="D964" s="14" t="s">
        <v>1066</v>
      </c>
    </row>
    <row r="965" spans="1:12" x14ac:dyDescent="0.2">
      <c r="A965" s="6" t="s">
        <v>22</v>
      </c>
      <c r="B965" s="9" t="s">
        <v>1073</v>
      </c>
      <c r="C965" s="6" t="s">
        <v>24</v>
      </c>
      <c r="D965" s="10" t="s">
        <v>1074</v>
      </c>
      <c r="E965" s="11" t="s">
        <v>205</v>
      </c>
      <c r="F965" s="12">
        <v>320.39999999999998</v>
      </c>
      <c r="K965" t="e">
        <f>(#REF!*21)/100</f>
        <v>#REF!</v>
      </c>
      <c r="L965" t="s">
        <v>7</v>
      </c>
    </row>
    <row r="966" spans="1:12" ht="242.25" x14ac:dyDescent="0.2">
      <c r="A966" t="s">
        <v>29</v>
      </c>
      <c r="D966" s="14" t="s">
        <v>1075</v>
      </c>
    </row>
    <row r="967" spans="1:12" x14ac:dyDescent="0.2">
      <c r="A967" s="6" t="s">
        <v>22</v>
      </c>
      <c r="B967" s="9" t="s">
        <v>1076</v>
      </c>
      <c r="C967" s="6" t="s">
        <v>24</v>
      </c>
      <c r="D967" s="10" t="s">
        <v>1077</v>
      </c>
      <c r="E967" s="11" t="s">
        <v>205</v>
      </c>
      <c r="F967" s="12">
        <v>344.4</v>
      </c>
      <c r="K967" t="e">
        <f>(#REF!*21)/100</f>
        <v>#REF!</v>
      </c>
      <c r="L967" t="s">
        <v>7</v>
      </c>
    </row>
    <row r="968" spans="1:12" ht="242.25" x14ac:dyDescent="0.2">
      <c r="A968" t="s">
        <v>29</v>
      </c>
      <c r="D968" s="14" t="s">
        <v>1075</v>
      </c>
    </row>
    <row r="969" spans="1:12" x14ac:dyDescent="0.2">
      <c r="A969" s="6" t="s">
        <v>22</v>
      </c>
      <c r="B969" s="9" t="s">
        <v>1078</v>
      </c>
      <c r="C969" s="6" t="s">
        <v>24</v>
      </c>
      <c r="D969" s="10" t="s">
        <v>1079</v>
      </c>
      <c r="E969" s="11" t="s">
        <v>205</v>
      </c>
      <c r="F969" s="12">
        <v>364.8</v>
      </c>
      <c r="K969" t="e">
        <f>(#REF!*21)/100</f>
        <v>#REF!</v>
      </c>
      <c r="L969" t="s">
        <v>7</v>
      </c>
    </row>
    <row r="970" spans="1:12" ht="242.25" x14ac:dyDescent="0.2">
      <c r="A970" t="s">
        <v>29</v>
      </c>
      <c r="D970" s="14" t="s">
        <v>1080</v>
      </c>
    </row>
    <row r="971" spans="1:12" x14ac:dyDescent="0.2">
      <c r="A971" s="6" t="s">
        <v>22</v>
      </c>
      <c r="B971" s="9" t="s">
        <v>1081</v>
      </c>
      <c r="C971" s="6" t="s">
        <v>24</v>
      </c>
      <c r="D971" s="10" t="s">
        <v>1082</v>
      </c>
      <c r="E971" s="11" t="s">
        <v>205</v>
      </c>
      <c r="F971" s="12">
        <v>486</v>
      </c>
      <c r="K971" t="e">
        <f>(#REF!*21)/100</f>
        <v>#REF!</v>
      </c>
      <c r="L971" t="s">
        <v>7</v>
      </c>
    </row>
    <row r="972" spans="1:12" ht="242.25" x14ac:dyDescent="0.2">
      <c r="A972" t="s">
        <v>29</v>
      </c>
      <c r="D972" s="14" t="s">
        <v>1080</v>
      </c>
    </row>
    <row r="973" spans="1:12" x14ac:dyDescent="0.2">
      <c r="A973" s="6" t="s">
        <v>22</v>
      </c>
      <c r="B973" s="9" t="s">
        <v>1083</v>
      </c>
      <c r="C973" s="6" t="s">
        <v>24</v>
      </c>
      <c r="D973" s="10" t="s">
        <v>1084</v>
      </c>
      <c r="E973" s="11" t="s">
        <v>94</v>
      </c>
      <c r="F973" s="12">
        <v>11112</v>
      </c>
      <c r="K973" t="e">
        <f>(#REF!*21)/100</f>
        <v>#REF!</v>
      </c>
      <c r="L973" t="s">
        <v>7</v>
      </c>
    </row>
    <row r="974" spans="1:12" ht="76.5" x14ac:dyDescent="0.2">
      <c r="A974" t="s">
        <v>29</v>
      </c>
      <c r="D974" s="14" t="s">
        <v>1085</v>
      </c>
    </row>
    <row r="975" spans="1:12" x14ac:dyDescent="0.2">
      <c r="A975" s="6" t="s">
        <v>22</v>
      </c>
      <c r="B975" s="9" t="s">
        <v>1083</v>
      </c>
      <c r="C975" s="6" t="s">
        <v>89</v>
      </c>
      <c r="D975" s="10" t="s">
        <v>1086</v>
      </c>
      <c r="E975" s="11" t="s">
        <v>94</v>
      </c>
      <c r="F975" s="12">
        <v>11112</v>
      </c>
      <c r="K975" t="e">
        <f>(#REF!*0)/100</f>
        <v>#REF!</v>
      </c>
      <c r="L975" t="s">
        <v>9</v>
      </c>
    </row>
    <row r="976" spans="1:12" ht="76.5" x14ac:dyDescent="0.2">
      <c r="A976" t="s">
        <v>29</v>
      </c>
      <c r="D976" s="14" t="s">
        <v>1085</v>
      </c>
    </row>
    <row r="977" spans="1:12" x14ac:dyDescent="0.2">
      <c r="A977" s="6" t="s">
        <v>22</v>
      </c>
      <c r="B977" s="9" t="s">
        <v>1087</v>
      </c>
      <c r="C977" s="6" t="s">
        <v>24</v>
      </c>
      <c r="D977" s="10" t="s">
        <v>1088</v>
      </c>
      <c r="E977" s="11" t="s">
        <v>94</v>
      </c>
      <c r="F977" s="12">
        <v>6240</v>
      </c>
      <c r="K977" t="e">
        <f>(#REF!*21)/100</f>
        <v>#REF!</v>
      </c>
      <c r="L977" t="s">
        <v>7</v>
      </c>
    </row>
    <row r="978" spans="1:12" ht="89.25" x14ac:dyDescent="0.2">
      <c r="A978" t="s">
        <v>29</v>
      </c>
      <c r="D978" s="14" t="s">
        <v>1089</v>
      </c>
    </row>
    <row r="979" spans="1:12" x14ac:dyDescent="0.2">
      <c r="A979" s="6" t="s">
        <v>22</v>
      </c>
      <c r="B979" s="9" t="s">
        <v>1090</v>
      </c>
      <c r="C979" s="6" t="s">
        <v>24</v>
      </c>
      <c r="D979" s="10" t="s">
        <v>1091</v>
      </c>
      <c r="E979" s="11" t="s">
        <v>94</v>
      </c>
      <c r="F979" s="12">
        <v>12240</v>
      </c>
      <c r="K979" t="e">
        <f>(#REF!*21)/100</f>
        <v>#REF!</v>
      </c>
      <c r="L979" t="s">
        <v>7</v>
      </c>
    </row>
    <row r="980" spans="1:12" ht="242.25" x14ac:dyDescent="0.2">
      <c r="A980" t="s">
        <v>29</v>
      </c>
      <c r="D980" s="14" t="s">
        <v>1092</v>
      </c>
    </row>
    <row r="981" spans="1:12" x14ac:dyDescent="0.2">
      <c r="A981" s="6" t="s">
        <v>22</v>
      </c>
      <c r="B981" s="9" t="s">
        <v>1093</v>
      </c>
      <c r="C981" s="6" t="s">
        <v>24</v>
      </c>
      <c r="D981" s="10" t="s">
        <v>1094</v>
      </c>
      <c r="E981" s="11" t="s">
        <v>94</v>
      </c>
      <c r="F981" s="12">
        <v>12240</v>
      </c>
      <c r="K981" t="e">
        <f>(#REF!*21)/100</f>
        <v>#REF!</v>
      </c>
      <c r="L981" t="s">
        <v>7</v>
      </c>
    </row>
    <row r="982" spans="1:12" ht="76.5" x14ac:dyDescent="0.2">
      <c r="A982" t="s">
        <v>29</v>
      </c>
      <c r="D982" s="14" t="s">
        <v>1095</v>
      </c>
    </row>
    <row r="983" spans="1:12" x14ac:dyDescent="0.2">
      <c r="A983" s="6" t="s">
        <v>22</v>
      </c>
      <c r="B983" s="9" t="s">
        <v>1096</v>
      </c>
      <c r="C983" s="6" t="s">
        <v>24</v>
      </c>
      <c r="D983" s="10" t="s">
        <v>1097</v>
      </c>
      <c r="E983" s="11" t="s">
        <v>94</v>
      </c>
      <c r="F983" s="12">
        <v>21960</v>
      </c>
      <c r="K983" t="e">
        <f>(#REF!*21)/100</f>
        <v>#REF!</v>
      </c>
      <c r="L983" t="s">
        <v>7</v>
      </c>
    </row>
    <row r="984" spans="1:12" ht="242.25" x14ac:dyDescent="0.2">
      <c r="A984" t="s">
        <v>29</v>
      </c>
      <c r="D984" s="14" t="s">
        <v>1092</v>
      </c>
    </row>
    <row r="985" spans="1:12" x14ac:dyDescent="0.2">
      <c r="A985" s="6" t="s">
        <v>22</v>
      </c>
      <c r="B985" s="9" t="s">
        <v>1098</v>
      </c>
      <c r="C985" s="6" t="s">
        <v>24</v>
      </c>
      <c r="D985" s="10" t="s">
        <v>1099</v>
      </c>
      <c r="E985" s="11" t="s">
        <v>94</v>
      </c>
      <c r="F985" s="12">
        <v>17640</v>
      </c>
      <c r="K985" t="e">
        <f>(#REF!*21)/100</f>
        <v>#REF!</v>
      </c>
      <c r="L985" t="s">
        <v>7</v>
      </c>
    </row>
    <row r="986" spans="1:12" ht="38.25" x14ac:dyDescent="0.2">
      <c r="A986" t="s">
        <v>29</v>
      </c>
      <c r="D986" s="14" t="s">
        <v>1100</v>
      </c>
    </row>
    <row r="987" spans="1:12" ht="25.5" x14ac:dyDescent="0.2">
      <c r="A987" s="6" t="s">
        <v>22</v>
      </c>
      <c r="B987" s="9" t="s">
        <v>1101</v>
      </c>
      <c r="C987" s="6" t="s">
        <v>89</v>
      </c>
      <c r="D987" s="10" t="s">
        <v>1102</v>
      </c>
      <c r="E987" s="11" t="s">
        <v>1103</v>
      </c>
      <c r="F987" s="12">
        <v>23317.632000000001</v>
      </c>
      <c r="K987" t="e">
        <f>(#REF!*21)/100</f>
        <v>#REF!</v>
      </c>
      <c r="L987" t="s">
        <v>7</v>
      </c>
    </row>
    <row r="988" spans="1:12" x14ac:dyDescent="0.2">
      <c r="A988" s="6" t="s">
        <v>22</v>
      </c>
      <c r="B988" s="9" t="s">
        <v>1104</v>
      </c>
      <c r="C988" s="6" t="s">
        <v>24</v>
      </c>
      <c r="D988" s="10" t="s">
        <v>1105</v>
      </c>
      <c r="E988" s="11" t="s">
        <v>94</v>
      </c>
      <c r="F988" s="12">
        <v>18840</v>
      </c>
      <c r="K988" t="e">
        <f>(#REF!*21)/100</f>
        <v>#REF!</v>
      </c>
      <c r="L988" t="s">
        <v>7</v>
      </c>
    </row>
    <row r="989" spans="1:12" ht="25.5" x14ac:dyDescent="0.2">
      <c r="A989" t="s">
        <v>29</v>
      </c>
      <c r="D989" s="14" t="s">
        <v>1106</v>
      </c>
    </row>
    <row r="990" spans="1:12" x14ac:dyDescent="0.2">
      <c r="A990" s="6" t="s">
        <v>22</v>
      </c>
      <c r="B990" s="9" t="s">
        <v>1107</v>
      </c>
      <c r="C990" s="6" t="s">
        <v>24</v>
      </c>
      <c r="D990" s="10" t="s">
        <v>1108</v>
      </c>
      <c r="E990" s="11" t="s">
        <v>94</v>
      </c>
      <c r="F990" s="12">
        <v>5628</v>
      </c>
      <c r="K990" t="e">
        <f>(#REF!*21)/100</f>
        <v>#REF!</v>
      </c>
      <c r="L990" t="s">
        <v>7</v>
      </c>
    </row>
    <row r="991" spans="1:12" x14ac:dyDescent="0.2">
      <c r="A991" t="s">
        <v>29</v>
      </c>
      <c r="D991" s="14" t="s">
        <v>1109</v>
      </c>
    </row>
    <row r="992" spans="1:12" x14ac:dyDescent="0.2">
      <c r="A992" s="6" t="s">
        <v>22</v>
      </c>
      <c r="B992" s="9" t="s">
        <v>1110</v>
      </c>
      <c r="C992" s="6" t="s">
        <v>24</v>
      </c>
      <c r="D992" s="10" t="s">
        <v>1111</v>
      </c>
      <c r="E992" s="11" t="s">
        <v>94</v>
      </c>
      <c r="F992" s="12">
        <v>7968</v>
      </c>
      <c r="K992" t="e">
        <f>(#REF!*21)/100</f>
        <v>#REF!</v>
      </c>
      <c r="L992" t="s">
        <v>7</v>
      </c>
    </row>
    <row r="993" spans="1:12" x14ac:dyDescent="0.2">
      <c r="A993" t="s">
        <v>29</v>
      </c>
      <c r="D993" s="14" t="s">
        <v>1109</v>
      </c>
    </row>
    <row r="994" spans="1:12" x14ac:dyDescent="0.2">
      <c r="A994" s="6" t="s">
        <v>22</v>
      </c>
      <c r="B994" s="9" t="s">
        <v>1112</v>
      </c>
      <c r="C994" s="6" t="s">
        <v>24</v>
      </c>
      <c r="D994" s="10" t="s">
        <v>1113</v>
      </c>
      <c r="E994" s="11" t="s">
        <v>94</v>
      </c>
      <c r="F994" s="12">
        <v>2448</v>
      </c>
      <c r="K994" t="e">
        <f>(#REF!*21)/100</f>
        <v>#REF!</v>
      </c>
      <c r="L994" t="s">
        <v>7</v>
      </c>
    </row>
    <row r="995" spans="1:12" ht="38.25" x14ac:dyDescent="0.2">
      <c r="A995" t="s">
        <v>29</v>
      </c>
      <c r="D995" s="14" t="s">
        <v>1114</v>
      </c>
    </row>
    <row r="996" spans="1:12" x14ac:dyDescent="0.2">
      <c r="A996" s="6" t="s">
        <v>22</v>
      </c>
      <c r="B996" s="9" t="s">
        <v>1112</v>
      </c>
      <c r="C996" s="6" t="s">
        <v>1115</v>
      </c>
      <c r="D996" s="10" t="s">
        <v>1116</v>
      </c>
      <c r="E996" s="11" t="s">
        <v>94</v>
      </c>
      <c r="F996" s="12">
        <v>12000</v>
      </c>
      <c r="K996" t="e">
        <f>(#REF!*0)/100</f>
        <v>#REF!</v>
      </c>
      <c r="L996" t="s">
        <v>9</v>
      </c>
    </row>
    <row r="997" spans="1:12" ht="25.5" x14ac:dyDescent="0.2">
      <c r="A997" s="13" t="s">
        <v>27</v>
      </c>
      <c r="D997" s="14" t="s">
        <v>1117</v>
      </c>
    </row>
    <row r="998" spans="1:12" ht="25.5" x14ac:dyDescent="0.2">
      <c r="A998" t="s">
        <v>29</v>
      </c>
      <c r="D998" s="14" t="s">
        <v>1118</v>
      </c>
    </row>
    <row r="999" spans="1:12" x14ac:dyDescent="0.2">
      <c r="A999" s="6" t="s">
        <v>22</v>
      </c>
      <c r="B999" s="9" t="s">
        <v>1112</v>
      </c>
      <c r="C999" s="6" t="s">
        <v>1119</v>
      </c>
      <c r="D999" s="10" t="s">
        <v>1116</v>
      </c>
      <c r="E999" s="11" t="s">
        <v>94</v>
      </c>
      <c r="F999" s="12">
        <v>19200</v>
      </c>
      <c r="K999" t="e">
        <f>(#REF!*0)/100</f>
        <v>#REF!</v>
      </c>
      <c r="L999" t="s">
        <v>9</v>
      </c>
    </row>
    <row r="1000" spans="1:12" ht="25.5" x14ac:dyDescent="0.2">
      <c r="A1000" s="13" t="s">
        <v>27</v>
      </c>
      <c r="D1000" s="14" t="s">
        <v>1120</v>
      </c>
    </row>
    <row r="1001" spans="1:12" ht="25.5" x14ac:dyDescent="0.2">
      <c r="A1001" t="s">
        <v>29</v>
      </c>
      <c r="D1001" s="14" t="s">
        <v>1118</v>
      </c>
    </row>
    <row r="1002" spans="1:12" x14ac:dyDescent="0.2">
      <c r="A1002" s="6" t="s">
        <v>22</v>
      </c>
      <c r="B1002" s="9" t="s">
        <v>1121</v>
      </c>
      <c r="C1002" s="6" t="s">
        <v>24</v>
      </c>
      <c r="D1002" s="10" t="s">
        <v>1122</v>
      </c>
      <c r="E1002" s="11" t="s">
        <v>94</v>
      </c>
      <c r="F1002" s="12">
        <v>2448</v>
      </c>
      <c r="K1002" t="e">
        <f>(#REF!*21)/100</f>
        <v>#REF!</v>
      </c>
      <c r="L1002" t="s">
        <v>7</v>
      </c>
    </row>
    <row r="1003" spans="1:12" ht="38.25" x14ac:dyDescent="0.2">
      <c r="A1003" t="s">
        <v>29</v>
      </c>
      <c r="D1003" s="14" t="s">
        <v>1114</v>
      </c>
    </row>
    <row r="1004" spans="1:12" x14ac:dyDescent="0.2">
      <c r="A1004" s="6" t="s">
        <v>22</v>
      </c>
      <c r="B1004" s="9" t="s">
        <v>1123</v>
      </c>
      <c r="C1004" s="6" t="s">
        <v>24</v>
      </c>
      <c r="D1004" s="10" t="s">
        <v>1124</v>
      </c>
      <c r="E1004" s="11" t="s">
        <v>94</v>
      </c>
      <c r="F1004" s="12">
        <v>1224</v>
      </c>
      <c r="K1004" t="e">
        <f>(#REF!*21)/100</f>
        <v>#REF!</v>
      </c>
      <c r="L1004" t="s">
        <v>7</v>
      </c>
    </row>
    <row r="1005" spans="1:12" ht="38.25" x14ac:dyDescent="0.2">
      <c r="A1005" t="s">
        <v>29</v>
      </c>
      <c r="D1005" s="14" t="s">
        <v>1114</v>
      </c>
    </row>
    <row r="1006" spans="1:12" x14ac:dyDescent="0.2">
      <c r="A1006" s="6" t="s">
        <v>22</v>
      </c>
      <c r="B1006" s="9" t="s">
        <v>1125</v>
      </c>
      <c r="C1006" s="6" t="s">
        <v>24</v>
      </c>
      <c r="D1006" s="10" t="s">
        <v>1126</v>
      </c>
      <c r="E1006" s="11" t="s">
        <v>26</v>
      </c>
      <c r="F1006" s="12">
        <v>3516</v>
      </c>
      <c r="K1006" t="e">
        <f>(#REF!*21)/100</f>
        <v>#REF!</v>
      </c>
      <c r="L1006" t="s">
        <v>7</v>
      </c>
    </row>
    <row r="1007" spans="1:12" ht="369.75" x14ac:dyDescent="0.2">
      <c r="A1007" t="s">
        <v>29</v>
      </c>
      <c r="D1007" s="14" t="s">
        <v>547</v>
      </c>
    </row>
    <row r="1008" spans="1:12" x14ac:dyDescent="0.2">
      <c r="A1008" s="6" t="s">
        <v>22</v>
      </c>
      <c r="B1008" s="9" t="s">
        <v>1127</v>
      </c>
      <c r="C1008" s="6" t="s">
        <v>24</v>
      </c>
      <c r="D1008" s="10" t="s">
        <v>1128</v>
      </c>
      <c r="E1008" s="11" t="s">
        <v>26</v>
      </c>
      <c r="F1008" s="12">
        <v>3960</v>
      </c>
      <c r="K1008" t="e">
        <f>(#REF!*21)/100</f>
        <v>#REF!</v>
      </c>
      <c r="L1008" t="s">
        <v>7</v>
      </c>
    </row>
    <row r="1009" spans="1:14" ht="369.75" x14ac:dyDescent="0.2">
      <c r="A1009" t="s">
        <v>29</v>
      </c>
      <c r="D1009" s="14" t="s">
        <v>547</v>
      </c>
    </row>
    <row r="1010" spans="1:14" x14ac:dyDescent="0.2">
      <c r="A1010" s="6" t="s">
        <v>22</v>
      </c>
      <c r="B1010" s="9" t="s">
        <v>1129</v>
      </c>
      <c r="C1010" s="6" t="s">
        <v>24</v>
      </c>
      <c r="D1010" s="10" t="s">
        <v>1130</v>
      </c>
      <c r="E1010" s="11" t="s">
        <v>26</v>
      </c>
      <c r="F1010" s="12">
        <v>5508</v>
      </c>
      <c r="K1010" t="e">
        <f>(#REF!*21)/100</f>
        <v>#REF!</v>
      </c>
      <c r="L1010" t="s">
        <v>7</v>
      </c>
    </row>
    <row r="1011" spans="1:14" ht="369.75" x14ac:dyDescent="0.2">
      <c r="A1011" t="s">
        <v>29</v>
      </c>
      <c r="D1011" s="14" t="s">
        <v>547</v>
      </c>
    </row>
    <row r="1012" spans="1:14" x14ac:dyDescent="0.2">
      <c r="A1012" s="6" t="s">
        <v>22</v>
      </c>
      <c r="B1012" s="9" t="s">
        <v>1131</v>
      </c>
      <c r="C1012" s="6" t="s">
        <v>24</v>
      </c>
      <c r="D1012" s="10" t="s">
        <v>1132</v>
      </c>
      <c r="E1012" s="11" t="s">
        <v>205</v>
      </c>
      <c r="F1012" s="12">
        <v>150</v>
      </c>
      <c r="K1012" t="e">
        <f>(#REF!*21)/100</f>
        <v>#REF!</v>
      </c>
      <c r="L1012" t="s">
        <v>7</v>
      </c>
    </row>
    <row r="1013" spans="1:14" ht="63.75" x14ac:dyDescent="0.2">
      <c r="A1013" t="s">
        <v>29</v>
      </c>
      <c r="D1013" s="14" t="s">
        <v>1133</v>
      </c>
    </row>
    <row r="1014" spans="1:14" x14ac:dyDescent="0.2">
      <c r="A1014" s="6" t="s">
        <v>22</v>
      </c>
      <c r="B1014" s="9" t="s">
        <v>1134</v>
      </c>
      <c r="C1014" s="6" t="s">
        <v>24</v>
      </c>
      <c r="D1014" s="10" t="s">
        <v>1135</v>
      </c>
      <c r="E1014" s="11" t="s">
        <v>205</v>
      </c>
      <c r="F1014" s="12">
        <v>133.19999999999999</v>
      </c>
      <c r="K1014" t="e">
        <f>(#REF!*21)/100</f>
        <v>#REF!</v>
      </c>
      <c r="L1014" t="s">
        <v>7</v>
      </c>
    </row>
    <row r="1015" spans="1:14" ht="63.75" x14ac:dyDescent="0.2">
      <c r="A1015" t="s">
        <v>29</v>
      </c>
      <c r="D1015" s="14" t="s">
        <v>1133</v>
      </c>
    </row>
    <row r="1016" spans="1:14" x14ac:dyDescent="0.2">
      <c r="A1016" s="6" t="s">
        <v>22</v>
      </c>
      <c r="B1016" s="9" t="s">
        <v>1136</v>
      </c>
      <c r="C1016" s="6" t="s">
        <v>24</v>
      </c>
      <c r="D1016" s="10" t="s">
        <v>1137</v>
      </c>
      <c r="E1016" s="11" t="s">
        <v>205</v>
      </c>
      <c r="F1016" s="12">
        <v>150</v>
      </c>
      <c r="K1016" t="e">
        <f>(#REF!*21)/100</f>
        <v>#REF!</v>
      </c>
      <c r="L1016" t="s">
        <v>7</v>
      </c>
    </row>
    <row r="1017" spans="1:14" ht="25.5" x14ac:dyDescent="0.2">
      <c r="A1017" t="s">
        <v>29</v>
      </c>
      <c r="D1017" s="14" t="s">
        <v>1138</v>
      </c>
    </row>
    <row r="1018" spans="1:14" ht="12.75" customHeight="1" x14ac:dyDescent="0.2">
      <c r="A1018" s="2" t="s">
        <v>20</v>
      </c>
      <c r="B1018" s="17" t="s">
        <v>19</v>
      </c>
      <c r="C1018" s="2"/>
      <c r="D1018" s="8" t="s">
        <v>1139</v>
      </c>
      <c r="E1018" s="2"/>
      <c r="F1018" s="2"/>
      <c r="K1018" t="e">
        <f>0+N1018</f>
        <v>#REF!</v>
      </c>
      <c r="M1018" t="e">
        <f>0+#REF!+#REF!+#REF!+#REF!+#REF!+#REF!+#REF!+#REF!+#REF!+#REF!+#REF!+#REF!+#REF!+#REF!+#REF!+#REF!+#REF!+#REF!+#REF!+#REF!+#REF!+#REF!+#REF!+#REF!+#REF!+#REF!+#REF!+#REF!+#REF!+#REF!+#REF!+#REF!</f>
        <v>#REF!</v>
      </c>
      <c r="N1018" t="e">
        <f>0+K1019+K1021+K1023+K1025+K1027+K1029+K1031+K1033+K1035+K1037+K1039+K1041+K1043+K1045+K1047+K1049+K1051+K1053+K1055+K1057+K1059+K1061+K1063+K1065+K1067+K1069+K1071+K1073+K1075+K1077+K1079+K1081</f>
        <v>#REF!</v>
      </c>
    </row>
    <row r="1019" spans="1:14" ht="25.5" x14ac:dyDescent="0.2">
      <c r="A1019" s="6" t="s">
        <v>22</v>
      </c>
      <c r="B1019" s="9" t="s">
        <v>1140</v>
      </c>
      <c r="C1019" s="6" t="s">
        <v>24</v>
      </c>
      <c r="D1019" s="10" t="s">
        <v>1141</v>
      </c>
      <c r="E1019" s="11" t="s">
        <v>205</v>
      </c>
      <c r="F1019" s="12">
        <v>474</v>
      </c>
      <c r="K1019" t="e">
        <f>(#REF!*0)/100</f>
        <v>#REF!</v>
      </c>
      <c r="L1019" t="s">
        <v>9</v>
      </c>
    </row>
    <row r="1020" spans="1:14" ht="89.25" x14ac:dyDescent="0.2">
      <c r="A1020" t="s">
        <v>29</v>
      </c>
      <c r="D1020" s="14" t="s">
        <v>1142</v>
      </c>
    </row>
    <row r="1021" spans="1:14" x14ac:dyDescent="0.2">
      <c r="A1021" s="6" t="s">
        <v>22</v>
      </c>
      <c r="B1021" s="9" t="s">
        <v>1143</v>
      </c>
      <c r="C1021" s="6" t="s">
        <v>24</v>
      </c>
      <c r="D1021" s="10" t="s">
        <v>1144</v>
      </c>
      <c r="E1021" s="11" t="s">
        <v>129</v>
      </c>
      <c r="F1021" s="12">
        <v>327.59999999999997</v>
      </c>
      <c r="K1021" t="e">
        <f>(#REF!*0)/100</f>
        <v>#REF!</v>
      </c>
      <c r="L1021" t="s">
        <v>9</v>
      </c>
    </row>
    <row r="1022" spans="1:14" ht="25.5" x14ac:dyDescent="0.2">
      <c r="A1022" t="s">
        <v>29</v>
      </c>
      <c r="D1022" s="14" t="s">
        <v>1145</v>
      </c>
    </row>
    <row r="1023" spans="1:14" x14ac:dyDescent="0.2">
      <c r="A1023" s="6" t="s">
        <v>22</v>
      </c>
      <c r="B1023" s="9" t="s">
        <v>1146</v>
      </c>
      <c r="C1023" s="6" t="s">
        <v>24</v>
      </c>
      <c r="D1023" s="10" t="s">
        <v>1147</v>
      </c>
      <c r="E1023" s="11" t="s">
        <v>205</v>
      </c>
      <c r="F1023" s="12">
        <v>18</v>
      </c>
      <c r="K1023" t="e">
        <f>(#REF!*21)/100</f>
        <v>#REF!</v>
      </c>
      <c r="L1023" t="s">
        <v>7</v>
      </c>
    </row>
    <row r="1024" spans="1:14" ht="38.25" x14ac:dyDescent="0.2">
      <c r="A1024" t="s">
        <v>29</v>
      </c>
      <c r="D1024" s="14" t="s">
        <v>1148</v>
      </c>
    </row>
    <row r="1025" spans="1:12" x14ac:dyDescent="0.2">
      <c r="A1025" s="6" t="s">
        <v>22</v>
      </c>
      <c r="B1025" s="9" t="s">
        <v>1149</v>
      </c>
      <c r="C1025" s="6" t="s">
        <v>24</v>
      </c>
      <c r="D1025" s="10" t="s">
        <v>1150</v>
      </c>
      <c r="E1025" s="11" t="s">
        <v>205</v>
      </c>
      <c r="F1025" s="12">
        <v>148.79999999999998</v>
      </c>
      <c r="K1025" t="e">
        <f>(#REF!*21)/100</f>
        <v>#REF!</v>
      </c>
      <c r="L1025" t="s">
        <v>7</v>
      </c>
    </row>
    <row r="1026" spans="1:12" ht="38.25" x14ac:dyDescent="0.2">
      <c r="A1026" t="s">
        <v>29</v>
      </c>
      <c r="D1026" s="14" t="s">
        <v>1148</v>
      </c>
    </row>
    <row r="1027" spans="1:12" x14ac:dyDescent="0.2">
      <c r="A1027" s="6" t="s">
        <v>22</v>
      </c>
      <c r="B1027" s="9" t="s">
        <v>1151</v>
      </c>
      <c r="C1027" s="6" t="s">
        <v>24</v>
      </c>
      <c r="D1027" s="10" t="s">
        <v>1152</v>
      </c>
      <c r="E1027" s="11" t="s">
        <v>205</v>
      </c>
      <c r="F1027" s="12">
        <v>159.6</v>
      </c>
      <c r="K1027" t="e">
        <f>(#REF!*21)/100</f>
        <v>#REF!</v>
      </c>
      <c r="L1027" t="s">
        <v>7</v>
      </c>
    </row>
    <row r="1028" spans="1:12" ht="38.25" x14ac:dyDescent="0.2">
      <c r="A1028" t="s">
        <v>29</v>
      </c>
      <c r="D1028" s="14" t="s">
        <v>1148</v>
      </c>
    </row>
    <row r="1029" spans="1:12" x14ac:dyDescent="0.2">
      <c r="A1029" s="6" t="s">
        <v>22</v>
      </c>
      <c r="B1029" s="9" t="s">
        <v>1153</v>
      </c>
      <c r="C1029" s="6" t="s">
        <v>24</v>
      </c>
      <c r="D1029" s="10" t="s">
        <v>1154</v>
      </c>
      <c r="E1029" s="11" t="s">
        <v>205</v>
      </c>
      <c r="F1029" s="12">
        <v>202.79999999999998</v>
      </c>
      <c r="K1029" t="e">
        <f>(#REF!*21)/100</f>
        <v>#REF!</v>
      </c>
      <c r="L1029" t="s">
        <v>7</v>
      </c>
    </row>
    <row r="1030" spans="1:12" ht="38.25" x14ac:dyDescent="0.2">
      <c r="A1030" t="s">
        <v>29</v>
      </c>
      <c r="D1030" s="14" t="s">
        <v>1148</v>
      </c>
    </row>
    <row r="1031" spans="1:12" ht="25.5" x14ac:dyDescent="0.2">
      <c r="A1031" s="6" t="s">
        <v>22</v>
      </c>
      <c r="B1031" s="9" t="s">
        <v>1155</v>
      </c>
      <c r="C1031" s="6" t="s">
        <v>24</v>
      </c>
      <c r="D1031" s="10" t="s">
        <v>1156</v>
      </c>
      <c r="E1031" s="11" t="s">
        <v>205</v>
      </c>
      <c r="F1031" s="12">
        <v>46.8</v>
      </c>
      <c r="K1031" t="e">
        <f>(#REF!*21)/100</f>
        <v>#REF!</v>
      </c>
      <c r="L1031" t="s">
        <v>7</v>
      </c>
    </row>
    <row r="1032" spans="1:12" ht="38.25" x14ac:dyDescent="0.2">
      <c r="A1032" t="s">
        <v>29</v>
      </c>
      <c r="D1032" s="14" t="s">
        <v>1148</v>
      </c>
    </row>
    <row r="1033" spans="1:12" x14ac:dyDescent="0.2">
      <c r="A1033" s="6" t="s">
        <v>22</v>
      </c>
      <c r="B1033" s="9" t="s">
        <v>1157</v>
      </c>
      <c r="C1033" s="6" t="s">
        <v>24</v>
      </c>
      <c r="D1033" s="10" t="s">
        <v>1158</v>
      </c>
      <c r="E1033" s="11" t="s">
        <v>205</v>
      </c>
      <c r="F1033" s="12">
        <v>13920</v>
      </c>
      <c r="K1033" t="e">
        <f>(#REF!*21)/100</f>
        <v>#REF!</v>
      </c>
      <c r="L1033" t="s">
        <v>7</v>
      </c>
    </row>
    <row r="1034" spans="1:12" ht="293.25" x14ac:dyDescent="0.2">
      <c r="A1034" t="s">
        <v>29</v>
      </c>
      <c r="D1034" s="14" t="s">
        <v>1159</v>
      </c>
    </row>
    <row r="1035" spans="1:12" x14ac:dyDescent="0.2">
      <c r="A1035" s="6" t="s">
        <v>22</v>
      </c>
      <c r="B1035" s="9" t="s">
        <v>1160</v>
      </c>
      <c r="C1035" s="6" t="s">
        <v>24</v>
      </c>
      <c r="D1035" s="10" t="s">
        <v>1161</v>
      </c>
      <c r="E1035" s="11" t="s">
        <v>205</v>
      </c>
      <c r="F1035" s="12">
        <v>32040</v>
      </c>
      <c r="K1035" t="e">
        <f>(#REF!*21)/100</f>
        <v>#REF!</v>
      </c>
      <c r="L1035" t="s">
        <v>7</v>
      </c>
    </row>
    <row r="1036" spans="1:12" ht="293.25" x14ac:dyDescent="0.2">
      <c r="A1036" t="s">
        <v>29</v>
      </c>
      <c r="D1036" s="14" t="s">
        <v>1159</v>
      </c>
    </row>
    <row r="1037" spans="1:12" x14ac:dyDescent="0.2">
      <c r="A1037" s="6" t="s">
        <v>22</v>
      </c>
      <c r="B1037" s="9" t="s">
        <v>1162</v>
      </c>
      <c r="C1037" s="6" t="s">
        <v>24</v>
      </c>
      <c r="D1037" s="10" t="s">
        <v>1163</v>
      </c>
      <c r="E1037" s="11" t="s">
        <v>26</v>
      </c>
      <c r="F1037" s="12">
        <v>399120</v>
      </c>
      <c r="K1037" t="e">
        <f>(#REF!*21)/100</f>
        <v>#REF!</v>
      </c>
      <c r="L1037" t="s">
        <v>7</v>
      </c>
    </row>
    <row r="1038" spans="1:12" ht="63.75" x14ac:dyDescent="0.2">
      <c r="A1038" t="s">
        <v>29</v>
      </c>
      <c r="D1038" s="14" t="s">
        <v>1164</v>
      </c>
    </row>
    <row r="1039" spans="1:12" ht="25.5" x14ac:dyDescent="0.2">
      <c r="A1039" s="6" t="s">
        <v>22</v>
      </c>
      <c r="B1039" s="9" t="s">
        <v>1165</v>
      </c>
      <c r="C1039" s="6" t="s">
        <v>24</v>
      </c>
      <c r="D1039" s="10" t="s">
        <v>1166</v>
      </c>
      <c r="E1039" s="11" t="s">
        <v>205</v>
      </c>
      <c r="F1039" s="12">
        <v>3912</v>
      </c>
      <c r="K1039" t="e">
        <f>(#REF!*21)/100</f>
        <v>#REF!</v>
      </c>
      <c r="L1039" t="s">
        <v>7</v>
      </c>
    </row>
    <row r="1040" spans="1:12" ht="89.25" x14ac:dyDescent="0.2">
      <c r="A1040" t="s">
        <v>29</v>
      </c>
      <c r="D1040" s="14" t="s">
        <v>1167</v>
      </c>
    </row>
    <row r="1041" spans="1:12" ht="25.5" x14ac:dyDescent="0.2">
      <c r="A1041" s="6" t="s">
        <v>22</v>
      </c>
      <c r="B1041" s="9" t="s">
        <v>1168</v>
      </c>
      <c r="C1041" s="6" t="s">
        <v>24</v>
      </c>
      <c r="D1041" s="10" t="s">
        <v>1169</v>
      </c>
      <c r="E1041" s="11" t="s">
        <v>205</v>
      </c>
      <c r="F1041" s="12">
        <v>4260</v>
      </c>
      <c r="K1041" t="e">
        <f>(#REF!*21)/100</f>
        <v>#REF!</v>
      </c>
      <c r="L1041" t="s">
        <v>7</v>
      </c>
    </row>
    <row r="1042" spans="1:12" ht="89.25" x14ac:dyDescent="0.2">
      <c r="A1042" t="s">
        <v>29</v>
      </c>
      <c r="D1042" s="14" t="s">
        <v>1167</v>
      </c>
    </row>
    <row r="1043" spans="1:12" ht="25.5" x14ac:dyDescent="0.2">
      <c r="A1043" s="6" t="s">
        <v>22</v>
      </c>
      <c r="B1043" s="9" t="s">
        <v>1170</v>
      </c>
      <c r="C1043" s="6" t="s">
        <v>24</v>
      </c>
      <c r="D1043" s="10" t="s">
        <v>1171</v>
      </c>
      <c r="E1043" s="11" t="s">
        <v>205</v>
      </c>
      <c r="F1043" s="12">
        <v>597.6</v>
      </c>
      <c r="K1043" t="e">
        <f>(#REF!*21)/100</f>
        <v>#REF!</v>
      </c>
      <c r="L1043" t="s">
        <v>7</v>
      </c>
    </row>
    <row r="1044" spans="1:12" ht="89.25" x14ac:dyDescent="0.2">
      <c r="A1044" t="s">
        <v>29</v>
      </c>
      <c r="D1044" s="14" t="s">
        <v>1172</v>
      </c>
    </row>
    <row r="1045" spans="1:12" ht="25.5" x14ac:dyDescent="0.2">
      <c r="A1045" s="6" t="s">
        <v>22</v>
      </c>
      <c r="B1045" s="9" t="s">
        <v>1173</v>
      </c>
      <c r="C1045" s="6" t="s">
        <v>24</v>
      </c>
      <c r="D1045" s="10" t="s">
        <v>1174</v>
      </c>
      <c r="E1045" s="11" t="s">
        <v>205</v>
      </c>
      <c r="F1045" s="12">
        <v>784.8</v>
      </c>
      <c r="K1045" t="e">
        <f>(#REF!*21)/100</f>
        <v>#REF!</v>
      </c>
      <c r="L1045" t="s">
        <v>7</v>
      </c>
    </row>
    <row r="1046" spans="1:12" ht="89.25" x14ac:dyDescent="0.2">
      <c r="A1046" t="s">
        <v>29</v>
      </c>
      <c r="D1046" s="14" t="s">
        <v>1172</v>
      </c>
    </row>
    <row r="1047" spans="1:12" x14ac:dyDescent="0.2">
      <c r="A1047" s="6" t="s">
        <v>22</v>
      </c>
      <c r="B1047" s="9" t="s">
        <v>1175</v>
      </c>
      <c r="C1047" s="6" t="s">
        <v>24</v>
      </c>
      <c r="D1047" s="10" t="s">
        <v>1176</v>
      </c>
      <c r="E1047" s="11" t="s">
        <v>205</v>
      </c>
      <c r="F1047" s="12">
        <v>211.2</v>
      </c>
      <c r="K1047" t="e">
        <f>(#REF!*21)/100</f>
        <v>#REF!</v>
      </c>
      <c r="L1047" t="s">
        <v>7</v>
      </c>
    </row>
    <row r="1048" spans="1:12" ht="76.5" x14ac:dyDescent="0.2">
      <c r="A1048" t="s">
        <v>29</v>
      </c>
      <c r="D1048" s="14" t="s">
        <v>1177</v>
      </c>
    </row>
    <row r="1049" spans="1:12" ht="25.5" x14ac:dyDescent="0.2">
      <c r="A1049" s="6" t="s">
        <v>22</v>
      </c>
      <c r="B1049" s="9" t="s">
        <v>1178</v>
      </c>
      <c r="C1049" s="6" t="s">
        <v>24</v>
      </c>
      <c r="D1049" s="10" t="s">
        <v>1179</v>
      </c>
      <c r="E1049" s="11" t="s">
        <v>205</v>
      </c>
      <c r="F1049" s="12">
        <v>950.4</v>
      </c>
      <c r="K1049" t="e">
        <f>(#REF!*0)/100</f>
        <v>#REF!</v>
      </c>
      <c r="L1049" t="s">
        <v>9</v>
      </c>
    </row>
    <row r="1050" spans="1:12" ht="89.25" x14ac:dyDescent="0.2">
      <c r="A1050" t="s">
        <v>29</v>
      </c>
      <c r="D1050" s="14" t="s">
        <v>1180</v>
      </c>
    </row>
    <row r="1051" spans="1:12" ht="25.5" x14ac:dyDescent="0.2">
      <c r="A1051" s="6" t="s">
        <v>22</v>
      </c>
      <c r="B1051" s="9" t="s">
        <v>1181</v>
      </c>
      <c r="C1051" s="6" t="s">
        <v>24</v>
      </c>
      <c r="D1051" s="10" t="s">
        <v>1182</v>
      </c>
      <c r="E1051" s="11" t="s">
        <v>205</v>
      </c>
      <c r="F1051" s="12">
        <v>1198.8</v>
      </c>
      <c r="K1051" t="e">
        <f>(#REF!*0)/100</f>
        <v>#REF!</v>
      </c>
      <c r="L1051" t="s">
        <v>9</v>
      </c>
    </row>
    <row r="1052" spans="1:12" ht="89.25" x14ac:dyDescent="0.2">
      <c r="A1052" t="s">
        <v>29</v>
      </c>
      <c r="D1052" s="14" t="s">
        <v>1180</v>
      </c>
    </row>
    <row r="1053" spans="1:12" x14ac:dyDescent="0.2">
      <c r="A1053" s="6" t="s">
        <v>22</v>
      </c>
      <c r="B1053" s="9" t="s">
        <v>1183</v>
      </c>
      <c r="C1053" s="6" t="s">
        <v>24</v>
      </c>
      <c r="D1053" s="10" t="s">
        <v>1184</v>
      </c>
      <c r="E1053" s="11" t="s">
        <v>205</v>
      </c>
      <c r="F1053" s="12">
        <v>273.59999999999997</v>
      </c>
      <c r="K1053" t="e">
        <f>(#REF!*0)/100</f>
        <v>#REF!</v>
      </c>
      <c r="L1053" t="s">
        <v>9</v>
      </c>
    </row>
    <row r="1054" spans="1:12" ht="76.5" x14ac:dyDescent="0.2">
      <c r="A1054" t="s">
        <v>29</v>
      </c>
      <c r="D1054" s="14" t="s">
        <v>1185</v>
      </c>
    </row>
    <row r="1055" spans="1:12" x14ac:dyDescent="0.2">
      <c r="A1055" s="6" t="s">
        <v>22</v>
      </c>
      <c r="B1055" s="9" t="s">
        <v>1186</v>
      </c>
      <c r="C1055" s="6" t="s">
        <v>24</v>
      </c>
      <c r="D1055" s="10" t="s">
        <v>1187</v>
      </c>
      <c r="E1055" s="11" t="s">
        <v>129</v>
      </c>
      <c r="F1055" s="12">
        <v>1992</v>
      </c>
      <c r="K1055" t="e">
        <f>(#REF!*21)/100</f>
        <v>#REF!</v>
      </c>
      <c r="L1055" t="s">
        <v>7</v>
      </c>
    </row>
    <row r="1056" spans="1:12" ht="102" x14ac:dyDescent="0.2">
      <c r="A1056" t="s">
        <v>29</v>
      </c>
      <c r="D1056" s="14" t="s">
        <v>1188</v>
      </c>
    </row>
    <row r="1057" spans="1:12" x14ac:dyDescent="0.2">
      <c r="A1057" s="6" t="s">
        <v>22</v>
      </c>
      <c r="B1057" s="9" t="s">
        <v>1189</v>
      </c>
      <c r="C1057" s="6" t="s">
        <v>24</v>
      </c>
      <c r="D1057" s="10" t="s">
        <v>1190</v>
      </c>
      <c r="E1057" s="11" t="s">
        <v>129</v>
      </c>
      <c r="F1057" s="12">
        <v>2472</v>
      </c>
      <c r="K1057" t="e">
        <f>(#REF!*21)/100</f>
        <v>#REF!</v>
      </c>
      <c r="L1057" t="s">
        <v>7</v>
      </c>
    </row>
    <row r="1058" spans="1:12" ht="102" x14ac:dyDescent="0.2">
      <c r="A1058" t="s">
        <v>29</v>
      </c>
      <c r="D1058" s="14" t="s">
        <v>1191</v>
      </c>
    </row>
    <row r="1059" spans="1:12" x14ac:dyDescent="0.2">
      <c r="A1059" s="6" t="s">
        <v>22</v>
      </c>
      <c r="B1059" s="9" t="s">
        <v>1192</v>
      </c>
      <c r="C1059" s="6" t="s">
        <v>24</v>
      </c>
      <c r="D1059" s="10" t="s">
        <v>1193</v>
      </c>
      <c r="E1059" s="11" t="s">
        <v>522</v>
      </c>
      <c r="F1059" s="12">
        <v>112.8</v>
      </c>
      <c r="K1059" t="e">
        <f>(#REF!*21)/100</f>
        <v>#REF!</v>
      </c>
      <c r="L1059" t="s">
        <v>7</v>
      </c>
    </row>
    <row r="1060" spans="1:12" ht="409.5" x14ac:dyDescent="0.2">
      <c r="A1060" t="s">
        <v>29</v>
      </c>
      <c r="D1060" s="14" t="s">
        <v>1194</v>
      </c>
    </row>
    <row r="1061" spans="1:12" x14ac:dyDescent="0.2">
      <c r="A1061" s="6" t="s">
        <v>22</v>
      </c>
      <c r="B1061" s="9" t="s">
        <v>1195</v>
      </c>
      <c r="C1061" s="6" t="s">
        <v>24</v>
      </c>
      <c r="D1061" s="10" t="s">
        <v>1196</v>
      </c>
      <c r="E1061" s="11" t="s">
        <v>129</v>
      </c>
      <c r="F1061" s="12">
        <v>2.52</v>
      </c>
      <c r="K1061" t="e">
        <f>(#REF!*21)/100</f>
        <v>#REF!</v>
      </c>
      <c r="L1061" t="s">
        <v>7</v>
      </c>
    </row>
    <row r="1062" spans="1:12" ht="25.5" x14ac:dyDescent="0.2">
      <c r="A1062" t="s">
        <v>29</v>
      </c>
      <c r="D1062" s="14" t="s">
        <v>1197</v>
      </c>
    </row>
    <row r="1063" spans="1:12" x14ac:dyDescent="0.2">
      <c r="A1063" s="6" t="s">
        <v>22</v>
      </c>
      <c r="B1063" s="9" t="s">
        <v>1198</v>
      </c>
      <c r="C1063" s="6" t="s">
        <v>24</v>
      </c>
      <c r="D1063" s="10" t="s">
        <v>1199</v>
      </c>
      <c r="E1063" s="11" t="s">
        <v>129</v>
      </c>
      <c r="F1063" s="12">
        <v>3.84</v>
      </c>
      <c r="K1063" t="e">
        <f>(#REF!*21)/100</f>
        <v>#REF!</v>
      </c>
      <c r="L1063" t="s">
        <v>7</v>
      </c>
    </row>
    <row r="1064" spans="1:12" ht="25.5" x14ac:dyDescent="0.2">
      <c r="A1064" t="s">
        <v>29</v>
      </c>
      <c r="D1064" s="14" t="s">
        <v>1197</v>
      </c>
    </row>
    <row r="1065" spans="1:12" x14ac:dyDescent="0.2">
      <c r="A1065" s="6" t="s">
        <v>22</v>
      </c>
      <c r="B1065" s="9" t="s">
        <v>1200</v>
      </c>
      <c r="C1065" s="6" t="s">
        <v>24</v>
      </c>
      <c r="D1065" s="10" t="s">
        <v>1201</v>
      </c>
      <c r="E1065" s="11" t="s">
        <v>129</v>
      </c>
      <c r="F1065" s="12">
        <v>16.919999999999998</v>
      </c>
      <c r="K1065" t="e">
        <f>(#REF!*21)/100</f>
        <v>#REF!</v>
      </c>
      <c r="L1065" t="s">
        <v>7</v>
      </c>
    </row>
    <row r="1066" spans="1:12" ht="25.5" x14ac:dyDescent="0.2">
      <c r="A1066" t="s">
        <v>29</v>
      </c>
      <c r="D1066" s="14" t="s">
        <v>1197</v>
      </c>
    </row>
    <row r="1067" spans="1:12" x14ac:dyDescent="0.2">
      <c r="A1067" s="6" t="s">
        <v>22</v>
      </c>
      <c r="B1067" s="9" t="s">
        <v>1202</v>
      </c>
      <c r="C1067" s="6" t="s">
        <v>24</v>
      </c>
      <c r="D1067" s="10" t="s">
        <v>1203</v>
      </c>
      <c r="E1067" s="11" t="s">
        <v>129</v>
      </c>
      <c r="F1067" s="12">
        <v>168</v>
      </c>
      <c r="K1067" t="e">
        <f>(#REF!*21)/100</f>
        <v>#REF!</v>
      </c>
      <c r="L1067" t="s">
        <v>7</v>
      </c>
    </row>
    <row r="1068" spans="1:12" ht="25.5" x14ac:dyDescent="0.2">
      <c r="A1068" t="s">
        <v>29</v>
      </c>
      <c r="D1068" s="14" t="s">
        <v>1197</v>
      </c>
    </row>
    <row r="1069" spans="1:12" x14ac:dyDescent="0.2">
      <c r="A1069" s="6" t="s">
        <v>22</v>
      </c>
      <c r="B1069" s="9" t="s">
        <v>1204</v>
      </c>
      <c r="C1069" s="6" t="s">
        <v>24</v>
      </c>
      <c r="D1069" s="10" t="s">
        <v>1205</v>
      </c>
      <c r="E1069" s="11" t="s">
        <v>129</v>
      </c>
      <c r="F1069" s="12">
        <v>412.8</v>
      </c>
      <c r="K1069" t="e">
        <f>(#REF!*21)/100</f>
        <v>#REF!</v>
      </c>
      <c r="L1069" t="s">
        <v>7</v>
      </c>
    </row>
    <row r="1070" spans="1:12" ht="25.5" x14ac:dyDescent="0.2">
      <c r="A1070" t="s">
        <v>29</v>
      </c>
      <c r="D1070" s="14" t="s">
        <v>1197</v>
      </c>
    </row>
    <row r="1071" spans="1:12" x14ac:dyDescent="0.2">
      <c r="A1071" s="6" t="s">
        <v>22</v>
      </c>
      <c r="B1071" s="9" t="s">
        <v>1206</v>
      </c>
      <c r="C1071" s="6" t="s">
        <v>24</v>
      </c>
      <c r="D1071" s="10" t="s">
        <v>1207</v>
      </c>
      <c r="E1071" s="11" t="s">
        <v>129</v>
      </c>
      <c r="F1071" s="12">
        <v>484.79999999999995</v>
      </c>
      <c r="K1071" t="e">
        <f>(#REF!*21)/100</f>
        <v>#REF!</v>
      </c>
      <c r="L1071" t="s">
        <v>7</v>
      </c>
    </row>
    <row r="1072" spans="1:12" ht="25.5" x14ac:dyDescent="0.2">
      <c r="A1072" t="s">
        <v>29</v>
      </c>
      <c r="D1072" s="14" t="s">
        <v>1197</v>
      </c>
    </row>
    <row r="1073" spans="1:14" x14ac:dyDescent="0.2">
      <c r="A1073" s="6" t="s">
        <v>22</v>
      </c>
      <c r="B1073" s="9" t="s">
        <v>1208</v>
      </c>
      <c r="C1073" s="6" t="s">
        <v>24</v>
      </c>
      <c r="D1073" s="10" t="s">
        <v>1209</v>
      </c>
      <c r="E1073" s="11" t="s">
        <v>129</v>
      </c>
      <c r="F1073" s="12">
        <v>168</v>
      </c>
      <c r="K1073" t="e">
        <f>(#REF!*21)/100</f>
        <v>#REF!</v>
      </c>
      <c r="L1073" t="s">
        <v>7</v>
      </c>
    </row>
    <row r="1074" spans="1:14" ht="25.5" x14ac:dyDescent="0.2">
      <c r="A1074" t="s">
        <v>29</v>
      </c>
      <c r="D1074" s="14" t="s">
        <v>1197</v>
      </c>
    </row>
    <row r="1075" spans="1:14" x14ac:dyDescent="0.2">
      <c r="A1075" s="6" t="s">
        <v>22</v>
      </c>
      <c r="B1075" s="9" t="s">
        <v>1210</v>
      </c>
      <c r="C1075" s="6" t="s">
        <v>24</v>
      </c>
      <c r="D1075" s="10" t="s">
        <v>1211</v>
      </c>
      <c r="E1075" s="11" t="s">
        <v>129</v>
      </c>
      <c r="F1075" s="12">
        <v>412.8</v>
      </c>
      <c r="K1075" t="e">
        <f>(#REF!*21)/100</f>
        <v>#REF!</v>
      </c>
      <c r="L1075" t="s">
        <v>7</v>
      </c>
    </row>
    <row r="1076" spans="1:14" ht="25.5" x14ac:dyDescent="0.2">
      <c r="A1076" t="s">
        <v>29</v>
      </c>
      <c r="D1076" s="14" t="s">
        <v>1197</v>
      </c>
    </row>
    <row r="1077" spans="1:14" x14ac:dyDescent="0.2">
      <c r="A1077" s="6" t="s">
        <v>22</v>
      </c>
      <c r="B1077" s="9" t="s">
        <v>1212</v>
      </c>
      <c r="C1077" s="6" t="s">
        <v>24</v>
      </c>
      <c r="D1077" s="10" t="s">
        <v>1213</v>
      </c>
      <c r="E1077" s="11" t="s">
        <v>129</v>
      </c>
      <c r="F1077" s="12">
        <v>484.79999999999995</v>
      </c>
      <c r="K1077" t="e">
        <f>(#REF!*0)/100</f>
        <v>#REF!</v>
      </c>
      <c r="L1077" t="s">
        <v>9</v>
      </c>
    </row>
    <row r="1078" spans="1:14" ht="25.5" x14ac:dyDescent="0.2">
      <c r="A1078" t="s">
        <v>29</v>
      </c>
      <c r="D1078" s="14" t="s">
        <v>1197</v>
      </c>
    </row>
    <row r="1079" spans="1:14" x14ac:dyDescent="0.2">
      <c r="A1079" s="6" t="s">
        <v>22</v>
      </c>
      <c r="B1079" s="9" t="s">
        <v>1214</v>
      </c>
      <c r="C1079" s="6" t="s">
        <v>24</v>
      </c>
      <c r="D1079" s="10" t="s">
        <v>1215</v>
      </c>
      <c r="E1079" s="11" t="s">
        <v>129</v>
      </c>
      <c r="F1079" s="12">
        <v>484.79999999999995</v>
      </c>
      <c r="K1079" t="e">
        <f>(#REF!*21)/100</f>
        <v>#REF!</v>
      </c>
      <c r="L1079" t="s">
        <v>7</v>
      </c>
    </row>
    <row r="1080" spans="1:14" ht="25.5" x14ac:dyDescent="0.2">
      <c r="A1080" t="s">
        <v>29</v>
      </c>
      <c r="D1080" s="14" t="s">
        <v>1197</v>
      </c>
    </row>
    <row r="1081" spans="1:14" x14ac:dyDescent="0.2">
      <c r="A1081" s="6" t="s">
        <v>22</v>
      </c>
      <c r="B1081" s="9" t="s">
        <v>1216</v>
      </c>
      <c r="C1081" s="6" t="s">
        <v>24</v>
      </c>
      <c r="D1081" s="10" t="s">
        <v>1217</v>
      </c>
      <c r="E1081" s="11" t="s">
        <v>129</v>
      </c>
      <c r="F1081" s="12">
        <v>484.79999999999995</v>
      </c>
      <c r="K1081" t="e">
        <f>(#REF!*21)/100</f>
        <v>#REF!</v>
      </c>
      <c r="L1081" t="s">
        <v>7</v>
      </c>
    </row>
    <row r="1082" spans="1:14" ht="25.5" x14ac:dyDescent="0.2">
      <c r="A1082" t="s">
        <v>29</v>
      </c>
      <c r="D1082" s="14" t="s">
        <v>1197</v>
      </c>
    </row>
    <row r="1083" spans="1:14" ht="12.75" customHeight="1" x14ac:dyDescent="0.2">
      <c r="A1083" s="2" t="s">
        <v>20</v>
      </c>
      <c r="B1083" s="17" t="s">
        <v>242</v>
      </c>
      <c r="C1083" s="2"/>
      <c r="D1083" s="8" t="s">
        <v>1218</v>
      </c>
      <c r="E1083" s="2"/>
      <c r="F1083" s="2"/>
      <c r="K1083" t="e">
        <f>0+N1083</f>
        <v>#REF!</v>
      </c>
      <c r="M1083" t="e">
        <f>0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N1083" t="e">
        <f>0+K1084+K1086+K1088+K1090+K1092+K1094+K1096+K1098+K1100+K1102+K1104+K1106+K1108+K1110+K1112+K1114+K1116+K1118+K1120+K1122+K1124+K1126+K1128+K1130+K1132+K1134+K1136+K1138+K1140+K1142+K1144+K1146+K1148+K1150+K1152+K1154+K1156+K1158+K1160+K1162+K1164+K1166+K1168+K1170+K1172+K1174+K1176+K1178+K1180+K1182+K1184+K1186+K1188+K1190+K1192+K1194+K1196+K1198+K1200+K1202+K1204+K1206+K1208+K1210+K1212+K1214+K1216+K1218+K1220+K1222+K1224+K1226+K1228+K1230+K1232+K1234+K1236+K1238+K1240+K1242+K1244+K1246+K1248+K1250+K1252+K1254+K1256+K1258+K1260+K1262+K1264+K1266+K1268+K1270+K1272+K1274+K1276+K1278+K1280+K1282+K1284+K1286+K1288+K1290+K1292+K1294+K1296+K1298+K1300+K1302+K1304+K1306+K1308+K1310+K1312+K1314+K1316+K1318+K1320+K1322+K1324+K1326+K1328+K1330+K1332+K1334+K1336+K1338+K1340+K1342+K1344+K1346+K1348+K1350+K1352+K1354+K1356+K1358+K1360+K1362+K1364+K1366</f>
        <v>#REF!</v>
      </c>
    </row>
    <row r="1084" spans="1:14" x14ac:dyDescent="0.2">
      <c r="A1084" s="6" t="s">
        <v>22</v>
      </c>
      <c r="B1084" s="9" t="s">
        <v>1219</v>
      </c>
      <c r="C1084" s="6" t="s">
        <v>24</v>
      </c>
      <c r="D1084" s="10" t="s">
        <v>1220</v>
      </c>
      <c r="E1084" s="11" t="s">
        <v>205</v>
      </c>
      <c r="F1084" s="12">
        <v>1584</v>
      </c>
      <c r="K1084" t="e">
        <f>(#REF!*21)/100</f>
        <v>#REF!</v>
      </c>
      <c r="L1084" t="s">
        <v>7</v>
      </c>
    </row>
    <row r="1085" spans="1:14" ht="63.75" x14ac:dyDescent="0.2">
      <c r="A1085" t="s">
        <v>29</v>
      </c>
      <c r="D1085" s="14" t="s">
        <v>1221</v>
      </c>
    </row>
    <row r="1086" spans="1:14" ht="25.5" x14ac:dyDescent="0.2">
      <c r="A1086" s="6" t="s">
        <v>22</v>
      </c>
      <c r="B1086" s="9" t="s">
        <v>1222</v>
      </c>
      <c r="C1086" s="6" t="s">
        <v>24</v>
      </c>
      <c r="D1086" s="10" t="s">
        <v>1223</v>
      </c>
      <c r="E1086" s="11" t="s">
        <v>205</v>
      </c>
      <c r="F1086" s="12">
        <v>213.6</v>
      </c>
      <c r="K1086" t="e">
        <f>(#REF!*21)/100</f>
        <v>#REF!</v>
      </c>
      <c r="L1086" t="s">
        <v>7</v>
      </c>
    </row>
    <row r="1087" spans="1:14" ht="89.25" x14ac:dyDescent="0.2">
      <c r="A1087" t="s">
        <v>29</v>
      </c>
      <c r="D1087" s="14" t="s">
        <v>1224</v>
      </c>
    </row>
    <row r="1088" spans="1:14" x14ac:dyDescent="0.2">
      <c r="A1088" s="6" t="s">
        <v>22</v>
      </c>
      <c r="B1088" s="9" t="s">
        <v>1225</v>
      </c>
      <c r="C1088" s="6" t="s">
        <v>24</v>
      </c>
      <c r="D1088" s="10" t="s">
        <v>1226</v>
      </c>
      <c r="E1088" s="11" t="s">
        <v>205</v>
      </c>
      <c r="F1088" s="12">
        <v>260.39999999999998</v>
      </c>
      <c r="K1088" t="e">
        <f>(#REF!*21)/100</f>
        <v>#REF!</v>
      </c>
      <c r="L1088" t="s">
        <v>7</v>
      </c>
    </row>
    <row r="1089" spans="1:12" ht="38.25" x14ac:dyDescent="0.2">
      <c r="A1089" t="s">
        <v>29</v>
      </c>
      <c r="D1089" s="14" t="s">
        <v>1227</v>
      </c>
    </row>
    <row r="1090" spans="1:12" x14ac:dyDescent="0.2">
      <c r="A1090" s="6" t="s">
        <v>22</v>
      </c>
      <c r="B1090" s="9" t="s">
        <v>1228</v>
      </c>
      <c r="C1090" s="6" t="s">
        <v>24</v>
      </c>
      <c r="D1090" s="10" t="s">
        <v>1229</v>
      </c>
      <c r="E1090" s="11" t="s">
        <v>205</v>
      </c>
      <c r="F1090" s="12">
        <v>3468</v>
      </c>
      <c r="K1090" t="e">
        <f>(#REF!*21)/100</f>
        <v>#REF!</v>
      </c>
      <c r="L1090" t="s">
        <v>7</v>
      </c>
    </row>
    <row r="1091" spans="1:12" ht="63.75" x14ac:dyDescent="0.2">
      <c r="A1091" t="s">
        <v>29</v>
      </c>
      <c r="D1091" s="14" t="s">
        <v>1221</v>
      </c>
    </row>
    <row r="1092" spans="1:12" ht="25.5" x14ac:dyDescent="0.2">
      <c r="A1092" s="6" t="s">
        <v>22</v>
      </c>
      <c r="B1092" s="9" t="s">
        <v>1230</v>
      </c>
      <c r="C1092" s="6" t="s">
        <v>24</v>
      </c>
      <c r="D1092" s="10" t="s">
        <v>1231</v>
      </c>
      <c r="E1092" s="11" t="s">
        <v>205</v>
      </c>
      <c r="F1092" s="12">
        <v>213.6</v>
      </c>
      <c r="K1092" t="e">
        <f>(#REF!*21)/100</f>
        <v>#REF!</v>
      </c>
      <c r="L1092" t="s">
        <v>7</v>
      </c>
    </row>
    <row r="1093" spans="1:12" ht="89.25" x14ac:dyDescent="0.2">
      <c r="A1093" t="s">
        <v>29</v>
      </c>
      <c r="D1093" s="14" t="s">
        <v>1224</v>
      </c>
    </row>
    <row r="1094" spans="1:12" x14ac:dyDescent="0.2">
      <c r="A1094" s="6" t="s">
        <v>22</v>
      </c>
      <c r="B1094" s="9" t="s">
        <v>1232</v>
      </c>
      <c r="C1094" s="6" t="s">
        <v>24</v>
      </c>
      <c r="D1094" s="10" t="s">
        <v>1233</v>
      </c>
      <c r="E1094" s="11" t="s">
        <v>205</v>
      </c>
      <c r="F1094" s="12">
        <v>260.39999999999998</v>
      </c>
      <c r="K1094" t="e">
        <f>(#REF!*21)/100</f>
        <v>#REF!</v>
      </c>
      <c r="L1094" t="s">
        <v>7</v>
      </c>
    </row>
    <row r="1095" spans="1:12" ht="38.25" x14ac:dyDescent="0.2">
      <c r="A1095" t="s">
        <v>29</v>
      </c>
      <c r="D1095" s="14" t="s">
        <v>1227</v>
      </c>
    </row>
    <row r="1096" spans="1:12" x14ac:dyDescent="0.2">
      <c r="A1096" s="6" t="s">
        <v>22</v>
      </c>
      <c r="B1096" s="9" t="s">
        <v>1234</v>
      </c>
      <c r="C1096" s="6" t="s">
        <v>24</v>
      </c>
      <c r="D1096" s="10" t="s">
        <v>1235</v>
      </c>
      <c r="E1096" s="11" t="s">
        <v>205</v>
      </c>
      <c r="F1096" s="12">
        <v>2460</v>
      </c>
      <c r="K1096" t="e">
        <f>(#REF!*21)/100</f>
        <v>#REF!</v>
      </c>
      <c r="L1096" t="s">
        <v>7</v>
      </c>
    </row>
    <row r="1097" spans="1:12" ht="63.75" x14ac:dyDescent="0.2">
      <c r="A1097" t="s">
        <v>29</v>
      </c>
      <c r="D1097" s="14" t="s">
        <v>1236</v>
      </c>
    </row>
    <row r="1098" spans="1:12" ht="25.5" x14ac:dyDescent="0.2">
      <c r="A1098" s="6" t="s">
        <v>22</v>
      </c>
      <c r="B1098" s="9" t="s">
        <v>1237</v>
      </c>
      <c r="C1098" s="6" t="s">
        <v>24</v>
      </c>
      <c r="D1098" s="10" t="s">
        <v>1238</v>
      </c>
      <c r="E1098" s="11" t="s">
        <v>205</v>
      </c>
      <c r="F1098" s="12">
        <v>235.2</v>
      </c>
      <c r="K1098" t="e">
        <f>(#REF!*21)/100</f>
        <v>#REF!</v>
      </c>
      <c r="L1098" t="s">
        <v>7</v>
      </c>
    </row>
    <row r="1099" spans="1:12" ht="89.25" x14ac:dyDescent="0.2">
      <c r="A1099" t="s">
        <v>29</v>
      </c>
      <c r="D1099" s="14" t="s">
        <v>1224</v>
      </c>
    </row>
    <row r="1100" spans="1:12" x14ac:dyDescent="0.2">
      <c r="A1100" s="6" t="s">
        <v>22</v>
      </c>
      <c r="B1100" s="9" t="s">
        <v>1239</v>
      </c>
      <c r="C1100" s="6" t="s">
        <v>24</v>
      </c>
      <c r="D1100" s="10" t="s">
        <v>1240</v>
      </c>
      <c r="E1100" s="11" t="s">
        <v>205</v>
      </c>
      <c r="F1100" s="12">
        <v>278.39999999999998</v>
      </c>
      <c r="K1100" t="e">
        <f>(#REF!*21)/100</f>
        <v>#REF!</v>
      </c>
      <c r="L1100" t="s">
        <v>7</v>
      </c>
    </row>
    <row r="1101" spans="1:12" ht="38.25" x14ac:dyDescent="0.2">
      <c r="A1101" t="s">
        <v>29</v>
      </c>
      <c r="D1101" s="14" t="s">
        <v>1227</v>
      </c>
    </row>
    <row r="1102" spans="1:12" x14ac:dyDescent="0.2">
      <c r="A1102" s="6" t="s">
        <v>22</v>
      </c>
      <c r="B1102" s="9" t="s">
        <v>1241</v>
      </c>
      <c r="C1102" s="6" t="s">
        <v>24</v>
      </c>
      <c r="D1102" s="10" t="s">
        <v>1242</v>
      </c>
      <c r="E1102" s="11" t="s">
        <v>205</v>
      </c>
      <c r="F1102" s="12">
        <v>5436</v>
      </c>
      <c r="K1102" t="e">
        <f>(#REF!*21)/100</f>
        <v>#REF!</v>
      </c>
      <c r="L1102" t="s">
        <v>7</v>
      </c>
    </row>
    <row r="1103" spans="1:12" ht="63.75" x14ac:dyDescent="0.2">
      <c r="A1103" t="s">
        <v>29</v>
      </c>
      <c r="D1103" s="14" t="s">
        <v>1236</v>
      </c>
    </row>
    <row r="1104" spans="1:12" ht="25.5" x14ac:dyDescent="0.2">
      <c r="A1104" s="6" t="s">
        <v>22</v>
      </c>
      <c r="B1104" s="9" t="s">
        <v>1243</v>
      </c>
      <c r="C1104" s="6" t="s">
        <v>24</v>
      </c>
      <c r="D1104" s="10" t="s">
        <v>1244</v>
      </c>
      <c r="E1104" s="11" t="s">
        <v>205</v>
      </c>
      <c r="F1104" s="12">
        <v>235.2</v>
      </c>
      <c r="K1104" t="e">
        <f>(#REF!*21)/100</f>
        <v>#REF!</v>
      </c>
      <c r="L1104" t="s">
        <v>7</v>
      </c>
    </row>
    <row r="1105" spans="1:12" ht="89.25" x14ac:dyDescent="0.2">
      <c r="A1105" t="s">
        <v>29</v>
      </c>
      <c r="D1105" s="14" t="s">
        <v>1224</v>
      </c>
    </row>
    <row r="1106" spans="1:12" x14ac:dyDescent="0.2">
      <c r="A1106" s="6" t="s">
        <v>22</v>
      </c>
      <c r="B1106" s="9" t="s">
        <v>1245</v>
      </c>
      <c r="C1106" s="6" t="s">
        <v>24</v>
      </c>
      <c r="D1106" s="10" t="s">
        <v>1246</v>
      </c>
      <c r="E1106" s="11" t="s">
        <v>205</v>
      </c>
      <c r="F1106" s="12">
        <v>278.39999999999998</v>
      </c>
      <c r="K1106" t="e">
        <f>(#REF!*21)/100</f>
        <v>#REF!</v>
      </c>
      <c r="L1106" t="s">
        <v>7</v>
      </c>
    </row>
    <row r="1107" spans="1:12" ht="38.25" x14ac:dyDescent="0.2">
      <c r="A1107" t="s">
        <v>29</v>
      </c>
      <c r="D1107" s="14" t="s">
        <v>1227</v>
      </c>
    </row>
    <row r="1108" spans="1:12" ht="25.5" x14ac:dyDescent="0.2">
      <c r="A1108" s="6" t="s">
        <v>22</v>
      </c>
      <c r="B1108" s="9" t="s">
        <v>1247</v>
      </c>
      <c r="C1108" s="6" t="s">
        <v>24</v>
      </c>
      <c r="D1108" s="10" t="s">
        <v>1248</v>
      </c>
      <c r="E1108" s="11" t="s">
        <v>205</v>
      </c>
      <c r="F1108" s="12">
        <v>1572</v>
      </c>
      <c r="K1108" t="e">
        <f>(#REF!*21)/100</f>
        <v>#REF!</v>
      </c>
      <c r="L1108" t="s">
        <v>7</v>
      </c>
    </row>
    <row r="1109" spans="1:12" ht="127.5" x14ac:dyDescent="0.2">
      <c r="A1109" t="s">
        <v>29</v>
      </c>
      <c r="D1109" s="14" t="s">
        <v>1249</v>
      </c>
    </row>
    <row r="1110" spans="1:12" ht="25.5" x14ac:dyDescent="0.2">
      <c r="A1110" s="6" t="s">
        <v>22</v>
      </c>
      <c r="B1110" s="9" t="s">
        <v>1250</v>
      </c>
      <c r="C1110" s="6" t="s">
        <v>24</v>
      </c>
      <c r="D1110" s="10" t="s">
        <v>1251</v>
      </c>
      <c r="E1110" s="11" t="s">
        <v>205</v>
      </c>
      <c r="F1110" s="12">
        <v>270</v>
      </c>
      <c r="K1110" t="e">
        <f>(#REF!*21)/100</f>
        <v>#REF!</v>
      </c>
      <c r="L1110" t="s">
        <v>7</v>
      </c>
    </row>
    <row r="1111" spans="1:12" ht="89.25" x14ac:dyDescent="0.2">
      <c r="A1111" t="s">
        <v>29</v>
      </c>
      <c r="D1111" s="14" t="s">
        <v>1224</v>
      </c>
    </row>
    <row r="1112" spans="1:12" ht="25.5" x14ac:dyDescent="0.2">
      <c r="A1112" s="6" t="s">
        <v>22</v>
      </c>
      <c r="B1112" s="9" t="s">
        <v>1252</v>
      </c>
      <c r="C1112" s="6" t="s">
        <v>24</v>
      </c>
      <c r="D1112" s="10" t="s">
        <v>1253</v>
      </c>
      <c r="E1112" s="11" t="s">
        <v>205</v>
      </c>
      <c r="F1112" s="12">
        <v>314.39999999999998</v>
      </c>
      <c r="K1112" t="e">
        <f>(#REF!*21)/100</f>
        <v>#REF!</v>
      </c>
      <c r="L1112" t="s">
        <v>7</v>
      </c>
    </row>
    <row r="1113" spans="1:12" ht="38.25" x14ac:dyDescent="0.2">
      <c r="A1113" t="s">
        <v>29</v>
      </c>
      <c r="D1113" s="14" t="s">
        <v>1227</v>
      </c>
    </row>
    <row r="1114" spans="1:12" ht="25.5" x14ac:dyDescent="0.2">
      <c r="A1114" s="6" t="s">
        <v>22</v>
      </c>
      <c r="B1114" s="9" t="s">
        <v>1254</v>
      </c>
      <c r="C1114" s="6" t="s">
        <v>24</v>
      </c>
      <c r="D1114" s="10" t="s">
        <v>1255</v>
      </c>
      <c r="E1114" s="11" t="s">
        <v>205</v>
      </c>
      <c r="F1114" s="12">
        <v>1752</v>
      </c>
      <c r="K1114" t="e">
        <f>(#REF!*21)/100</f>
        <v>#REF!</v>
      </c>
      <c r="L1114" t="s">
        <v>7</v>
      </c>
    </row>
    <row r="1115" spans="1:12" ht="127.5" x14ac:dyDescent="0.2">
      <c r="A1115" t="s">
        <v>29</v>
      </c>
      <c r="D1115" s="14" t="s">
        <v>1249</v>
      </c>
    </row>
    <row r="1116" spans="1:12" ht="25.5" x14ac:dyDescent="0.2">
      <c r="A1116" s="6" t="s">
        <v>22</v>
      </c>
      <c r="B1116" s="9" t="s">
        <v>1256</v>
      </c>
      <c r="C1116" s="6" t="s">
        <v>24</v>
      </c>
      <c r="D1116" s="10" t="s">
        <v>1257</v>
      </c>
      <c r="E1116" s="11" t="s">
        <v>205</v>
      </c>
      <c r="F1116" s="12">
        <v>270</v>
      </c>
      <c r="K1116" t="e">
        <f>(#REF!*21)/100</f>
        <v>#REF!</v>
      </c>
      <c r="L1116" t="s">
        <v>7</v>
      </c>
    </row>
    <row r="1117" spans="1:12" ht="89.25" x14ac:dyDescent="0.2">
      <c r="A1117" t="s">
        <v>29</v>
      </c>
      <c r="D1117" s="14" t="s">
        <v>1224</v>
      </c>
    </row>
    <row r="1118" spans="1:12" ht="25.5" x14ac:dyDescent="0.2">
      <c r="A1118" s="6" t="s">
        <v>22</v>
      </c>
      <c r="B1118" s="9" t="s">
        <v>1258</v>
      </c>
      <c r="C1118" s="6" t="s">
        <v>24</v>
      </c>
      <c r="D1118" s="10" t="s">
        <v>1259</v>
      </c>
      <c r="E1118" s="11" t="s">
        <v>205</v>
      </c>
      <c r="F1118" s="12">
        <v>314.39999999999998</v>
      </c>
      <c r="K1118" t="e">
        <f>(#REF!*21)/100</f>
        <v>#REF!</v>
      </c>
      <c r="L1118" t="s">
        <v>7</v>
      </c>
    </row>
    <row r="1119" spans="1:12" ht="38.25" x14ac:dyDescent="0.2">
      <c r="A1119" t="s">
        <v>29</v>
      </c>
      <c r="D1119" s="14" t="s">
        <v>1227</v>
      </c>
    </row>
    <row r="1120" spans="1:12" ht="25.5" x14ac:dyDescent="0.2">
      <c r="A1120" s="6" t="s">
        <v>22</v>
      </c>
      <c r="B1120" s="9" t="s">
        <v>1260</v>
      </c>
      <c r="C1120" s="6" t="s">
        <v>24</v>
      </c>
      <c r="D1120" s="10" t="s">
        <v>1261</v>
      </c>
      <c r="E1120" s="11" t="s">
        <v>205</v>
      </c>
      <c r="F1120" s="12">
        <v>2904</v>
      </c>
      <c r="K1120" t="e">
        <f>(#REF!*21)/100</f>
        <v>#REF!</v>
      </c>
      <c r="L1120" t="s">
        <v>7</v>
      </c>
    </row>
    <row r="1121" spans="1:12" ht="127.5" x14ac:dyDescent="0.2">
      <c r="A1121" t="s">
        <v>29</v>
      </c>
      <c r="D1121" s="14" t="s">
        <v>1249</v>
      </c>
    </row>
    <row r="1122" spans="1:12" ht="25.5" x14ac:dyDescent="0.2">
      <c r="A1122" s="6" t="s">
        <v>22</v>
      </c>
      <c r="B1122" s="9" t="s">
        <v>1262</v>
      </c>
      <c r="C1122" s="6" t="s">
        <v>24</v>
      </c>
      <c r="D1122" s="10" t="s">
        <v>1263</v>
      </c>
      <c r="E1122" s="11" t="s">
        <v>205</v>
      </c>
      <c r="F1122" s="12">
        <v>325.2</v>
      </c>
      <c r="K1122" t="e">
        <f>(#REF!*21)/100</f>
        <v>#REF!</v>
      </c>
      <c r="L1122" t="s">
        <v>7</v>
      </c>
    </row>
    <row r="1123" spans="1:12" ht="89.25" x14ac:dyDescent="0.2">
      <c r="A1123" t="s">
        <v>29</v>
      </c>
      <c r="D1123" s="14" t="s">
        <v>1224</v>
      </c>
    </row>
    <row r="1124" spans="1:12" ht="25.5" x14ac:dyDescent="0.2">
      <c r="A1124" s="6" t="s">
        <v>22</v>
      </c>
      <c r="B1124" s="9" t="s">
        <v>1264</v>
      </c>
      <c r="C1124" s="6" t="s">
        <v>24</v>
      </c>
      <c r="D1124" s="10" t="s">
        <v>1265</v>
      </c>
      <c r="E1124" s="11" t="s">
        <v>205</v>
      </c>
      <c r="F1124" s="12">
        <v>372</v>
      </c>
      <c r="K1124" t="e">
        <f>(#REF!*21)/100</f>
        <v>#REF!</v>
      </c>
      <c r="L1124" t="s">
        <v>7</v>
      </c>
    </row>
    <row r="1125" spans="1:12" ht="38.25" x14ac:dyDescent="0.2">
      <c r="A1125" t="s">
        <v>29</v>
      </c>
      <c r="D1125" s="14" t="s">
        <v>1227</v>
      </c>
    </row>
    <row r="1126" spans="1:12" ht="25.5" x14ac:dyDescent="0.2">
      <c r="A1126" s="6" t="s">
        <v>22</v>
      </c>
      <c r="B1126" s="9" t="s">
        <v>1266</v>
      </c>
      <c r="C1126" s="6" t="s">
        <v>24</v>
      </c>
      <c r="D1126" s="10" t="s">
        <v>1267</v>
      </c>
      <c r="E1126" s="11" t="s">
        <v>205</v>
      </c>
      <c r="F1126" s="12">
        <v>6480</v>
      </c>
      <c r="K1126" t="e">
        <f>(#REF!*21)/100</f>
        <v>#REF!</v>
      </c>
      <c r="L1126" t="s">
        <v>7</v>
      </c>
    </row>
    <row r="1127" spans="1:12" ht="127.5" x14ac:dyDescent="0.2">
      <c r="A1127" t="s">
        <v>29</v>
      </c>
      <c r="D1127" s="14" t="s">
        <v>1249</v>
      </c>
    </row>
    <row r="1128" spans="1:12" ht="25.5" x14ac:dyDescent="0.2">
      <c r="A1128" s="6" t="s">
        <v>22</v>
      </c>
      <c r="B1128" s="9" t="s">
        <v>1268</v>
      </c>
      <c r="C1128" s="6" t="s">
        <v>24</v>
      </c>
      <c r="D1128" s="10" t="s">
        <v>1269</v>
      </c>
      <c r="E1128" s="11" t="s">
        <v>205</v>
      </c>
      <c r="F1128" s="12">
        <v>325.2</v>
      </c>
      <c r="K1128" t="e">
        <f>(#REF!*21)/100</f>
        <v>#REF!</v>
      </c>
      <c r="L1128" t="s">
        <v>7</v>
      </c>
    </row>
    <row r="1129" spans="1:12" ht="89.25" x14ac:dyDescent="0.2">
      <c r="A1129" t="s">
        <v>29</v>
      </c>
      <c r="D1129" s="14" t="s">
        <v>1224</v>
      </c>
    </row>
    <row r="1130" spans="1:12" ht="25.5" x14ac:dyDescent="0.2">
      <c r="A1130" s="6" t="s">
        <v>22</v>
      </c>
      <c r="B1130" s="9" t="s">
        <v>1270</v>
      </c>
      <c r="C1130" s="6" t="s">
        <v>24</v>
      </c>
      <c r="D1130" s="10" t="s">
        <v>1271</v>
      </c>
      <c r="E1130" s="11" t="s">
        <v>205</v>
      </c>
      <c r="F1130" s="12">
        <v>372</v>
      </c>
      <c r="K1130" t="e">
        <f>(#REF!*21)/100</f>
        <v>#REF!</v>
      </c>
      <c r="L1130" t="s">
        <v>7</v>
      </c>
    </row>
    <row r="1131" spans="1:12" ht="38.25" x14ac:dyDescent="0.2">
      <c r="A1131" t="s">
        <v>29</v>
      </c>
      <c r="D1131" s="14" t="s">
        <v>1227</v>
      </c>
    </row>
    <row r="1132" spans="1:12" ht="25.5" x14ac:dyDescent="0.2">
      <c r="A1132" s="6" t="s">
        <v>22</v>
      </c>
      <c r="B1132" s="9" t="s">
        <v>1272</v>
      </c>
      <c r="C1132" s="6" t="s">
        <v>24</v>
      </c>
      <c r="D1132" s="10" t="s">
        <v>1273</v>
      </c>
      <c r="E1132" s="11" t="s">
        <v>205</v>
      </c>
      <c r="F1132" s="12">
        <v>6576</v>
      </c>
      <c r="K1132" t="e">
        <f>(#REF!*21)/100</f>
        <v>#REF!</v>
      </c>
      <c r="L1132" t="s">
        <v>7</v>
      </c>
    </row>
    <row r="1133" spans="1:12" ht="114.75" x14ac:dyDescent="0.2">
      <c r="A1133" t="s">
        <v>29</v>
      </c>
      <c r="D1133" s="14" t="s">
        <v>1274</v>
      </c>
    </row>
    <row r="1134" spans="1:12" ht="25.5" x14ac:dyDescent="0.2">
      <c r="A1134" s="6" t="s">
        <v>22</v>
      </c>
      <c r="B1134" s="9" t="s">
        <v>1275</v>
      </c>
      <c r="C1134" s="6" t="s">
        <v>24</v>
      </c>
      <c r="D1134" s="10" t="s">
        <v>1276</v>
      </c>
      <c r="E1134" s="11" t="s">
        <v>205</v>
      </c>
      <c r="F1134" s="12">
        <v>474</v>
      </c>
      <c r="K1134" t="e">
        <f>(#REF!*21)/100</f>
        <v>#REF!</v>
      </c>
      <c r="L1134" t="s">
        <v>7</v>
      </c>
    </row>
    <row r="1135" spans="1:12" ht="89.25" x14ac:dyDescent="0.2">
      <c r="A1135" t="s">
        <v>29</v>
      </c>
      <c r="D1135" s="14" t="s">
        <v>1224</v>
      </c>
    </row>
    <row r="1136" spans="1:12" ht="25.5" x14ac:dyDescent="0.2">
      <c r="A1136" s="6" t="s">
        <v>22</v>
      </c>
      <c r="B1136" s="9" t="s">
        <v>1277</v>
      </c>
      <c r="C1136" s="6" t="s">
        <v>24</v>
      </c>
      <c r="D1136" s="10" t="s">
        <v>1278</v>
      </c>
      <c r="E1136" s="11" t="s">
        <v>205</v>
      </c>
      <c r="F1136" s="12">
        <v>519.6</v>
      </c>
      <c r="K1136" t="e">
        <f>(#REF!*21)/100</f>
        <v>#REF!</v>
      </c>
      <c r="L1136" t="s">
        <v>7</v>
      </c>
    </row>
    <row r="1137" spans="1:12" ht="38.25" x14ac:dyDescent="0.2">
      <c r="A1137" t="s">
        <v>29</v>
      </c>
      <c r="D1137" s="14" t="s">
        <v>1227</v>
      </c>
    </row>
    <row r="1138" spans="1:12" x14ac:dyDescent="0.2">
      <c r="A1138" s="6" t="s">
        <v>22</v>
      </c>
      <c r="B1138" s="9" t="s">
        <v>1279</v>
      </c>
      <c r="C1138" s="6" t="s">
        <v>24</v>
      </c>
      <c r="D1138" s="10" t="s">
        <v>1280</v>
      </c>
      <c r="E1138" s="11" t="s">
        <v>205</v>
      </c>
      <c r="F1138" s="12">
        <v>7368</v>
      </c>
      <c r="K1138" t="e">
        <f>(#REF!*21)/100</f>
        <v>#REF!</v>
      </c>
      <c r="L1138" t="s">
        <v>7</v>
      </c>
    </row>
    <row r="1139" spans="1:12" ht="114.75" x14ac:dyDescent="0.2">
      <c r="A1139" t="s">
        <v>29</v>
      </c>
      <c r="D1139" s="14" t="s">
        <v>1274</v>
      </c>
    </row>
    <row r="1140" spans="1:12" x14ac:dyDescent="0.2">
      <c r="A1140" s="6" t="s">
        <v>22</v>
      </c>
      <c r="B1140" s="9" t="s">
        <v>1281</v>
      </c>
      <c r="C1140" s="6" t="s">
        <v>24</v>
      </c>
      <c r="D1140" s="10" t="s">
        <v>1282</v>
      </c>
      <c r="E1140" s="11" t="s">
        <v>205</v>
      </c>
      <c r="F1140" s="12">
        <v>519.6</v>
      </c>
      <c r="K1140" t="e">
        <f>(#REF!*21)/100</f>
        <v>#REF!</v>
      </c>
      <c r="L1140" t="s">
        <v>7</v>
      </c>
    </row>
    <row r="1141" spans="1:12" ht="38.25" x14ac:dyDescent="0.2">
      <c r="A1141" t="s">
        <v>29</v>
      </c>
      <c r="D1141" s="14" t="s">
        <v>1227</v>
      </c>
    </row>
    <row r="1142" spans="1:12" x14ac:dyDescent="0.2">
      <c r="A1142" s="6" t="s">
        <v>22</v>
      </c>
      <c r="B1142" s="9" t="s">
        <v>1283</v>
      </c>
      <c r="C1142" s="6" t="s">
        <v>24</v>
      </c>
      <c r="D1142" s="10" t="s">
        <v>1284</v>
      </c>
      <c r="E1142" s="11" t="s">
        <v>94</v>
      </c>
      <c r="F1142" s="12">
        <v>523.19999999999993</v>
      </c>
      <c r="K1142" t="e">
        <f>(#REF!*21)/100</f>
        <v>#REF!</v>
      </c>
      <c r="L1142" t="s">
        <v>7</v>
      </c>
    </row>
    <row r="1143" spans="1:12" ht="51" x14ac:dyDescent="0.2">
      <c r="A1143" t="s">
        <v>29</v>
      </c>
      <c r="D1143" s="14" t="s">
        <v>1285</v>
      </c>
    </row>
    <row r="1144" spans="1:12" x14ac:dyDescent="0.2">
      <c r="A1144" s="6" t="s">
        <v>22</v>
      </c>
      <c r="B1144" s="9" t="s">
        <v>1286</v>
      </c>
      <c r="C1144" s="6" t="s">
        <v>24</v>
      </c>
      <c r="D1144" s="10" t="s">
        <v>1287</v>
      </c>
      <c r="E1144" s="11" t="s">
        <v>94</v>
      </c>
      <c r="F1144" s="12">
        <v>409.2</v>
      </c>
      <c r="K1144" t="e">
        <f>(#REF!*21)/100</f>
        <v>#REF!</v>
      </c>
      <c r="L1144" t="s">
        <v>7</v>
      </c>
    </row>
    <row r="1145" spans="1:12" ht="51" x14ac:dyDescent="0.2">
      <c r="A1145" t="s">
        <v>29</v>
      </c>
      <c r="D1145" s="14" t="s">
        <v>1288</v>
      </c>
    </row>
    <row r="1146" spans="1:12" x14ac:dyDescent="0.2">
      <c r="A1146" s="6" t="s">
        <v>22</v>
      </c>
      <c r="B1146" s="9" t="s">
        <v>1289</v>
      </c>
      <c r="C1146" s="6" t="s">
        <v>24</v>
      </c>
      <c r="D1146" s="10" t="s">
        <v>1290</v>
      </c>
      <c r="E1146" s="11" t="s">
        <v>94</v>
      </c>
      <c r="F1146" s="12">
        <v>224.4</v>
      </c>
      <c r="K1146" t="e">
        <f>(#REF!*21)/100</f>
        <v>#REF!</v>
      </c>
      <c r="L1146" t="s">
        <v>7</v>
      </c>
    </row>
    <row r="1147" spans="1:12" ht="25.5" x14ac:dyDescent="0.2">
      <c r="A1147" t="s">
        <v>29</v>
      </c>
      <c r="D1147" s="14" t="s">
        <v>1291</v>
      </c>
    </row>
    <row r="1148" spans="1:12" ht="25.5" x14ac:dyDescent="0.2">
      <c r="A1148" s="6" t="s">
        <v>22</v>
      </c>
      <c r="B1148" s="9" t="s">
        <v>1292</v>
      </c>
      <c r="C1148" s="6" t="s">
        <v>24</v>
      </c>
      <c r="D1148" s="10" t="s">
        <v>1293</v>
      </c>
      <c r="E1148" s="11" t="s">
        <v>94</v>
      </c>
      <c r="F1148" s="12">
        <v>393.59999999999997</v>
      </c>
      <c r="K1148" t="e">
        <f>(#REF!*21)/100</f>
        <v>#REF!</v>
      </c>
      <c r="L1148" t="s">
        <v>7</v>
      </c>
    </row>
    <row r="1149" spans="1:12" ht="51" x14ac:dyDescent="0.2">
      <c r="A1149" t="s">
        <v>29</v>
      </c>
      <c r="D1149" s="14" t="s">
        <v>1285</v>
      </c>
    </row>
    <row r="1150" spans="1:12" x14ac:dyDescent="0.2">
      <c r="A1150" s="6" t="s">
        <v>22</v>
      </c>
      <c r="B1150" s="9" t="s">
        <v>1294</v>
      </c>
      <c r="C1150" s="6" t="s">
        <v>24</v>
      </c>
      <c r="D1150" s="10" t="s">
        <v>1295</v>
      </c>
      <c r="E1150" s="11" t="s">
        <v>94</v>
      </c>
      <c r="F1150" s="12">
        <v>625.19999999999993</v>
      </c>
      <c r="K1150" t="e">
        <f>(#REF!*21)/100</f>
        <v>#REF!</v>
      </c>
      <c r="L1150" t="s">
        <v>7</v>
      </c>
    </row>
    <row r="1151" spans="1:12" x14ac:dyDescent="0.2">
      <c r="A1151" t="s">
        <v>29</v>
      </c>
      <c r="D1151" s="14" t="s">
        <v>1296</v>
      </c>
    </row>
    <row r="1152" spans="1:12" x14ac:dyDescent="0.2">
      <c r="A1152" s="6" t="s">
        <v>22</v>
      </c>
      <c r="B1152" s="9" t="s">
        <v>1297</v>
      </c>
      <c r="C1152" s="6" t="s">
        <v>24</v>
      </c>
      <c r="D1152" s="10" t="s">
        <v>1298</v>
      </c>
      <c r="E1152" s="11" t="s">
        <v>94</v>
      </c>
      <c r="F1152" s="12">
        <v>352.8</v>
      </c>
      <c r="K1152" t="e">
        <f>(#REF!*21)/100</f>
        <v>#REF!</v>
      </c>
      <c r="L1152" t="s">
        <v>7</v>
      </c>
    </row>
    <row r="1153" spans="1:12" x14ac:dyDescent="0.2">
      <c r="A1153" t="s">
        <v>29</v>
      </c>
      <c r="D1153" s="14" t="s">
        <v>1299</v>
      </c>
    </row>
    <row r="1154" spans="1:12" x14ac:dyDescent="0.2">
      <c r="A1154" s="6" t="s">
        <v>22</v>
      </c>
      <c r="B1154" s="9" t="s">
        <v>1300</v>
      </c>
      <c r="C1154" s="6" t="s">
        <v>24</v>
      </c>
      <c r="D1154" s="10" t="s">
        <v>1301</v>
      </c>
      <c r="E1154" s="11" t="s">
        <v>94</v>
      </c>
      <c r="F1154" s="12">
        <v>21120</v>
      </c>
      <c r="K1154" t="e">
        <f>(#REF!*21)/100</f>
        <v>#REF!</v>
      </c>
      <c r="L1154" t="s">
        <v>7</v>
      </c>
    </row>
    <row r="1155" spans="1:12" ht="63.75" x14ac:dyDescent="0.2">
      <c r="A1155" t="s">
        <v>29</v>
      </c>
      <c r="D1155" s="14" t="s">
        <v>1302</v>
      </c>
    </row>
    <row r="1156" spans="1:12" x14ac:dyDescent="0.2">
      <c r="A1156" s="6" t="s">
        <v>22</v>
      </c>
      <c r="B1156" s="9" t="s">
        <v>1303</v>
      </c>
      <c r="C1156" s="6" t="s">
        <v>24</v>
      </c>
      <c r="D1156" s="10" t="s">
        <v>1304</v>
      </c>
      <c r="E1156" s="11" t="s">
        <v>94</v>
      </c>
      <c r="F1156" s="12">
        <v>2376</v>
      </c>
      <c r="K1156" t="e">
        <f>(#REF!*21)/100</f>
        <v>#REF!</v>
      </c>
      <c r="L1156" t="s">
        <v>7</v>
      </c>
    </row>
    <row r="1157" spans="1:12" ht="51" x14ac:dyDescent="0.2">
      <c r="A1157" t="s">
        <v>29</v>
      </c>
      <c r="D1157" s="14" t="s">
        <v>1305</v>
      </c>
    </row>
    <row r="1158" spans="1:12" x14ac:dyDescent="0.2">
      <c r="A1158" s="6" t="s">
        <v>22</v>
      </c>
      <c r="B1158" s="9" t="s">
        <v>1306</v>
      </c>
      <c r="C1158" s="6" t="s">
        <v>24</v>
      </c>
      <c r="D1158" s="10" t="s">
        <v>1307</v>
      </c>
      <c r="E1158" s="11" t="s">
        <v>94</v>
      </c>
      <c r="F1158" s="12">
        <v>1644</v>
      </c>
      <c r="K1158" t="e">
        <f>(#REF!*21)/100</f>
        <v>#REF!</v>
      </c>
      <c r="L1158" t="s">
        <v>7</v>
      </c>
    </row>
    <row r="1159" spans="1:12" ht="25.5" x14ac:dyDescent="0.2">
      <c r="A1159" t="s">
        <v>29</v>
      </c>
      <c r="D1159" s="14" t="s">
        <v>1308</v>
      </c>
    </row>
    <row r="1160" spans="1:12" ht="25.5" x14ac:dyDescent="0.2">
      <c r="A1160" s="6" t="s">
        <v>22</v>
      </c>
      <c r="B1160" s="9" t="s">
        <v>1309</v>
      </c>
      <c r="C1160" s="6" t="s">
        <v>24</v>
      </c>
      <c r="D1160" s="10" t="s">
        <v>1310</v>
      </c>
      <c r="E1160" s="11" t="s">
        <v>94</v>
      </c>
      <c r="F1160" s="12">
        <v>3840</v>
      </c>
      <c r="K1160" t="e">
        <f>(#REF!*21)/100</f>
        <v>#REF!</v>
      </c>
      <c r="L1160" t="s">
        <v>7</v>
      </c>
    </row>
    <row r="1161" spans="1:12" ht="25.5" x14ac:dyDescent="0.2">
      <c r="A1161" t="s">
        <v>29</v>
      </c>
      <c r="D1161" s="14" t="s">
        <v>1311</v>
      </c>
    </row>
    <row r="1162" spans="1:12" ht="25.5" x14ac:dyDescent="0.2">
      <c r="A1162" s="6" t="s">
        <v>22</v>
      </c>
      <c r="B1162" s="9" t="s">
        <v>1312</v>
      </c>
      <c r="C1162" s="6" t="s">
        <v>24</v>
      </c>
      <c r="D1162" s="10" t="s">
        <v>1313</v>
      </c>
      <c r="E1162" s="11" t="s">
        <v>94</v>
      </c>
      <c r="F1162" s="12">
        <v>472.79999999999995</v>
      </c>
      <c r="K1162" t="e">
        <f>(#REF!*21)/100</f>
        <v>#REF!</v>
      </c>
      <c r="L1162" t="s">
        <v>7</v>
      </c>
    </row>
    <row r="1163" spans="1:12" ht="63.75" x14ac:dyDescent="0.2">
      <c r="A1163" t="s">
        <v>29</v>
      </c>
      <c r="D1163" s="14" t="s">
        <v>1314</v>
      </c>
    </row>
    <row r="1164" spans="1:12" ht="25.5" x14ac:dyDescent="0.2">
      <c r="A1164" s="6" t="s">
        <v>22</v>
      </c>
      <c r="B1164" s="9" t="s">
        <v>1315</v>
      </c>
      <c r="C1164" s="6" t="s">
        <v>24</v>
      </c>
      <c r="D1164" s="10" t="s">
        <v>1316</v>
      </c>
      <c r="E1164" s="11" t="s">
        <v>94</v>
      </c>
      <c r="F1164" s="12">
        <v>276</v>
      </c>
      <c r="K1164" t="e">
        <f>(#REF!*21)/100</f>
        <v>#REF!</v>
      </c>
      <c r="L1164" t="s">
        <v>7</v>
      </c>
    </row>
    <row r="1165" spans="1:12" ht="25.5" x14ac:dyDescent="0.2">
      <c r="A1165" t="s">
        <v>29</v>
      </c>
      <c r="D1165" s="14" t="s">
        <v>1317</v>
      </c>
    </row>
    <row r="1166" spans="1:12" ht="25.5" x14ac:dyDescent="0.2">
      <c r="A1166" s="6" t="s">
        <v>22</v>
      </c>
      <c r="B1166" s="9" t="s">
        <v>1318</v>
      </c>
      <c r="C1166" s="6" t="s">
        <v>24</v>
      </c>
      <c r="D1166" s="10" t="s">
        <v>1319</v>
      </c>
      <c r="E1166" s="11" t="s">
        <v>94</v>
      </c>
      <c r="F1166" s="12">
        <v>3228</v>
      </c>
      <c r="K1166" t="e">
        <f>(#REF!*21)/100</f>
        <v>#REF!</v>
      </c>
      <c r="L1166" t="s">
        <v>7</v>
      </c>
    </row>
    <row r="1167" spans="1:12" ht="25.5" x14ac:dyDescent="0.2">
      <c r="A1167" t="s">
        <v>29</v>
      </c>
      <c r="D1167" s="14" t="s">
        <v>1311</v>
      </c>
    </row>
    <row r="1168" spans="1:12" ht="25.5" x14ac:dyDescent="0.2">
      <c r="A1168" s="6" t="s">
        <v>22</v>
      </c>
      <c r="B1168" s="9" t="s">
        <v>1320</v>
      </c>
      <c r="C1168" s="6" t="s">
        <v>24</v>
      </c>
      <c r="D1168" s="10" t="s">
        <v>1321</v>
      </c>
      <c r="E1168" s="11" t="s">
        <v>94</v>
      </c>
      <c r="F1168" s="12">
        <v>472.79999999999995</v>
      </c>
      <c r="K1168" t="e">
        <f>(#REF!*21)/100</f>
        <v>#REF!</v>
      </c>
      <c r="L1168" t="s">
        <v>7</v>
      </c>
    </row>
    <row r="1169" spans="1:12" ht="63.75" x14ac:dyDescent="0.2">
      <c r="A1169" t="s">
        <v>29</v>
      </c>
      <c r="D1169" s="14" t="s">
        <v>1314</v>
      </c>
    </row>
    <row r="1170" spans="1:12" ht="25.5" x14ac:dyDescent="0.2">
      <c r="A1170" s="6" t="s">
        <v>22</v>
      </c>
      <c r="B1170" s="9" t="s">
        <v>1322</v>
      </c>
      <c r="C1170" s="6" t="s">
        <v>24</v>
      </c>
      <c r="D1170" s="10" t="s">
        <v>1323</v>
      </c>
      <c r="E1170" s="11" t="s">
        <v>94</v>
      </c>
      <c r="F1170" s="12">
        <v>276</v>
      </c>
      <c r="K1170" t="e">
        <f>(#REF!*21)/100</f>
        <v>#REF!</v>
      </c>
      <c r="L1170" t="s">
        <v>7</v>
      </c>
    </row>
    <row r="1171" spans="1:12" ht="25.5" x14ac:dyDescent="0.2">
      <c r="A1171" t="s">
        <v>29</v>
      </c>
      <c r="D1171" s="14" t="s">
        <v>1317</v>
      </c>
    </row>
    <row r="1172" spans="1:12" ht="25.5" x14ac:dyDescent="0.2">
      <c r="A1172" s="6" t="s">
        <v>22</v>
      </c>
      <c r="B1172" s="9" t="s">
        <v>1324</v>
      </c>
      <c r="C1172" s="6" t="s">
        <v>24</v>
      </c>
      <c r="D1172" s="10" t="s">
        <v>1325</v>
      </c>
      <c r="E1172" s="11" t="s">
        <v>94</v>
      </c>
      <c r="F1172" s="12">
        <v>4032</v>
      </c>
      <c r="K1172" t="e">
        <f>(#REF!*21)/100</f>
        <v>#REF!</v>
      </c>
      <c r="L1172" t="s">
        <v>7</v>
      </c>
    </row>
    <row r="1173" spans="1:12" ht="25.5" x14ac:dyDescent="0.2">
      <c r="A1173" t="s">
        <v>29</v>
      </c>
      <c r="D1173" s="14" t="s">
        <v>1311</v>
      </c>
    </row>
    <row r="1174" spans="1:12" ht="25.5" x14ac:dyDescent="0.2">
      <c r="A1174" s="6" t="s">
        <v>22</v>
      </c>
      <c r="B1174" s="9" t="s">
        <v>1326</v>
      </c>
      <c r="C1174" s="6" t="s">
        <v>24</v>
      </c>
      <c r="D1174" s="10" t="s">
        <v>1327</v>
      </c>
      <c r="E1174" s="11" t="s">
        <v>94</v>
      </c>
      <c r="F1174" s="12">
        <v>472.79999999999995</v>
      </c>
      <c r="K1174" t="e">
        <f>(#REF!*21)/100</f>
        <v>#REF!</v>
      </c>
      <c r="L1174" t="s">
        <v>7</v>
      </c>
    </row>
    <row r="1175" spans="1:12" ht="63.75" x14ac:dyDescent="0.2">
      <c r="A1175" t="s">
        <v>29</v>
      </c>
      <c r="D1175" s="14" t="s">
        <v>1314</v>
      </c>
    </row>
    <row r="1176" spans="1:12" ht="25.5" x14ac:dyDescent="0.2">
      <c r="A1176" s="6" t="s">
        <v>22</v>
      </c>
      <c r="B1176" s="9" t="s">
        <v>1328</v>
      </c>
      <c r="C1176" s="6" t="s">
        <v>24</v>
      </c>
      <c r="D1176" s="10" t="s">
        <v>1329</v>
      </c>
      <c r="E1176" s="11" t="s">
        <v>94</v>
      </c>
      <c r="F1176" s="12">
        <v>276</v>
      </c>
      <c r="K1176" t="e">
        <f>(#REF!*21)/100</f>
        <v>#REF!</v>
      </c>
      <c r="L1176" t="s">
        <v>7</v>
      </c>
    </row>
    <row r="1177" spans="1:12" ht="25.5" x14ac:dyDescent="0.2">
      <c r="A1177" t="s">
        <v>29</v>
      </c>
      <c r="D1177" s="14" t="s">
        <v>1317</v>
      </c>
    </row>
    <row r="1178" spans="1:12" x14ac:dyDescent="0.2">
      <c r="A1178" s="6" t="s">
        <v>22</v>
      </c>
      <c r="B1178" s="9" t="s">
        <v>1330</v>
      </c>
      <c r="C1178" s="6" t="s">
        <v>24</v>
      </c>
      <c r="D1178" s="10" t="s">
        <v>1331</v>
      </c>
      <c r="E1178" s="11" t="s">
        <v>1332</v>
      </c>
      <c r="F1178" s="12">
        <v>12.239999999999998</v>
      </c>
      <c r="K1178" t="e">
        <f>(#REF!*21)/100</f>
        <v>#REF!</v>
      </c>
      <c r="L1178" t="s">
        <v>7</v>
      </c>
    </row>
    <row r="1179" spans="1:12" ht="25.5" x14ac:dyDescent="0.2">
      <c r="A1179" t="s">
        <v>29</v>
      </c>
      <c r="D1179" s="14" t="s">
        <v>1333</v>
      </c>
    </row>
    <row r="1180" spans="1:12" x14ac:dyDescent="0.2">
      <c r="A1180" s="6" t="s">
        <v>22</v>
      </c>
      <c r="B1180" s="9" t="s">
        <v>1334</v>
      </c>
      <c r="C1180" s="6" t="s">
        <v>24</v>
      </c>
      <c r="D1180" s="10" t="s">
        <v>1335</v>
      </c>
      <c r="E1180" s="11" t="s">
        <v>1332</v>
      </c>
      <c r="F1180" s="12">
        <v>12.239999999999998</v>
      </c>
      <c r="K1180" t="e">
        <f>(#REF!*21)/100</f>
        <v>#REF!</v>
      </c>
      <c r="L1180" t="s">
        <v>7</v>
      </c>
    </row>
    <row r="1181" spans="1:12" ht="25.5" x14ac:dyDescent="0.2">
      <c r="A1181" t="s">
        <v>29</v>
      </c>
      <c r="D1181" s="14" t="s">
        <v>1333</v>
      </c>
    </row>
    <row r="1182" spans="1:12" x14ac:dyDescent="0.2">
      <c r="A1182" s="6" t="s">
        <v>22</v>
      </c>
      <c r="B1182" s="9" t="s">
        <v>1336</v>
      </c>
      <c r="C1182" s="6" t="s">
        <v>24</v>
      </c>
      <c r="D1182" s="10" t="s">
        <v>1337</v>
      </c>
      <c r="E1182" s="11" t="s">
        <v>1332</v>
      </c>
      <c r="F1182" s="12">
        <v>37.199999999999996</v>
      </c>
      <c r="K1182" t="e">
        <f>(#REF!*21)/100</f>
        <v>#REF!</v>
      </c>
      <c r="L1182" t="s">
        <v>7</v>
      </c>
    </row>
    <row r="1183" spans="1:12" ht="25.5" x14ac:dyDescent="0.2">
      <c r="A1183" t="s">
        <v>29</v>
      </c>
      <c r="D1183" s="14" t="s">
        <v>1333</v>
      </c>
    </row>
    <row r="1184" spans="1:12" ht="25.5" x14ac:dyDescent="0.2">
      <c r="A1184" s="6" t="s">
        <v>22</v>
      </c>
      <c r="B1184" s="9" t="s">
        <v>1338</v>
      </c>
      <c r="C1184" s="6" t="s">
        <v>24</v>
      </c>
      <c r="D1184" s="10" t="s">
        <v>1339</v>
      </c>
      <c r="E1184" s="11" t="s">
        <v>94</v>
      </c>
      <c r="F1184" s="12">
        <v>9804</v>
      </c>
      <c r="K1184" t="e">
        <f>(#REF!*21)/100</f>
        <v>#REF!</v>
      </c>
      <c r="L1184" t="s">
        <v>7</v>
      </c>
    </row>
    <row r="1185" spans="1:12" ht="25.5" x14ac:dyDescent="0.2">
      <c r="A1185" t="s">
        <v>29</v>
      </c>
      <c r="D1185" s="14" t="s">
        <v>1311</v>
      </c>
    </row>
    <row r="1186" spans="1:12" ht="25.5" x14ac:dyDescent="0.2">
      <c r="A1186" s="6" t="s">
        <v>22</v>
      </c>
      <c r="B1186" s="9" t="s">
        <v>1340</v>
      </c>
      <c r="C1186" s="6" t="s">
        <v>24</v>
      </c>
      <c r="D1186" s="10" t="s">
        <v>1341</v>
      </c>
      <c r="E1186" s="11" t="s">
        <v>94</v>
      </c>
      <c r="F1186" s="12">
        <v>1070.3999999999999</v>
      </c>
      <c r="K1186" t="e">
        <f>(#REF!*21)/100</f>
        <v>#REF!</v>
      </c>
      <c r="L1186" t="s">
        <v>7</v>
      </c>
    </row>
    <row r="1187" spans="1:12" ht="63.75" x14ac:dyDescent="0.2">
      <c r="A1187" t="s">
        <v>29</v>
      </c>
      <c r="D1187" s="14" t="s">
        <v>1314</v>
      </c>
    </row>
    <row r="1188" spans="1:12" x14ac:dyDescent="0.2">
      <c r="A1188" s="6" t="s">
        <v>22</v>
      </c>
      <c r="B1188" s="9" t="s">
        <v>1342</v>
      </c>
      <c r="C1188" s="6" t="s">
        <v>24</v>
      </c>
      <c r="D1188" s="10" t="s">
        <v>1343</v>
      </c>
      <c r="E1188" s="11" t="s">
        <v>94</v>
      </c>
      <c r="F1188" s="12">
        <v>549.6</v>
      </c>
      <c r="K1188" t="e">
        <f>(#REF!*21)/100</f>
        <v>#REF!</v>
      </c>
      <c r="L1188" t="s">
        <v>7</v>
      </c>
    </row>
    <row r="1189" spans="1:12" ht="25.5" x14ac:dyDescent="0.2">
      <c r="A1189" t="s">
        <v>29</v>
      </c>
      <c r="D1189" s="14" t="s">
        <v>1317</v>
      </c>
    </row>
    <row r="1190" spans="1:12" x14ac:dyDescent="0.2">
      <c r="A1190" s="6" t="s">
        <v>22</v>
      </c>
      <c r="B1190" s="9" t="s">
        <v>1344</v>
      </c>
      <c r="C1190" s="6" t="s">
        <v>24</v>
      </c>
      <c r="D1190" s="10" t="s">
        <v>1345</v>
      </c>
      <c r="E1190" s="11" t="s">
        <v>94</v>
      </c>
      <c r="F1190" s="12">
        <v>4476</v>
      </c>
      <c r="K1190" t="e">
        <f>(#REF!*21)/100</f>
        <v>#REF!</v>
      </c>
      <c r="L1190" t="s">
        <v>7</v>
      </c>
    </row>
    <row r="1191" spans="1:12" ht="25.5" x14ac:dyDescent="0.2">
      <c r="A1191" t="s">
        <v>29</v>
      </c>
      <c r="D1191" s="14" t="s">
        <v>1311</v>
      </c>
    </row>
    <row r="1192" spans="1:12" x14ac:dyDescent="0.2">
      <c r="A1192" s="6" t="s">
        <v>22</v>
      </c>
      <c r="B1192" s="9" t="s">
        <v>1346</v>
      </c>
      <c r="C1192" s="6" t="s">
        <v>24</v>
      </c>
      <c r="D1192" s="10" t="s">
        <v>1347</v>
      </c>
      <c r="E1192" s="11" t="s">
        <v>94</v>
      </c>
      <c r="F1192" s="12">
        <v>535.19999999999993</v>
      </c>
      <c r="K1192" t="e">
        <f>(#REF!*21)/100</f>
        <v>#REF!</v>
      </c>
      <c r="L1192" t="s">
        <v>7</v>
      </c>
    </row>
    <row r="1193" spans="1:12" ht="63.75" x14ac:dyDescent="0.2">
      <c r="A1193" t="s">
        <v>29</v>
      </c>
      <c r="D1193" s="14" t="s">
        <v>1314</v>
      </c>
    </row>
    <row r="1194" spans="1:12" x14ac:dyDescent="0.2">
      <c r="A1194" s="6" t="s">
        <v>22</v>
      </c>
      <c r="B1194" s="9" t="s">
        <v>1348</v>
      </c>
      <c r="C1194" s="6" t="s">
        <v>24</v>
      </c>
      <c r="D1194" s="10" t="s">
        <v>1349</v>
      </c>
      <c r="E1194" s="11" t="s">
        <v>94</v>
      </c>
      <c r="F1194" s="12">
        <v>276</v>
      </c>
      <c r="K1194" t="e">
        <f>(#REF!*21)/100</f>
        <v>#REF!</v>
      </c>
      <c r="L1194" t="s">
        <v>7</v>
      </c>
    </row>
    <row r="1195" spans="1:12" ht="25.5" x14ac:dyDescent="0.2">
      <c r="A1195" t="s">
        <v>29</v>
      </c>
      <c r="D1195" s="14" t="s">
        <v>1317</v>
      </c>
    </row>
    <row r="1196" spans="1:12" ht="25.5" x14ac:dyDescent="0.2">
      <c r="A1196" s="6" t="s">
        <v>22</v>
      </c>
      <c r="B1196" s="9" t="s">
        <v>1350</v>
      </c>
      <c r="C1196" s="6" t="s">
        <v>24</v>
      </c>
      <c r="D1196" s="10" t="s">
        <v>1351</v>
      </c>
      <c r="E1196" s="11" t="s">
        <v>94</v>
      </c>
      <c r="F1196" s="12">
        <v>2424</v>
      </c>
      <c r="K1196" t="e">
        <f>(#REF!*21)/100</f>
        <v>#REF!</v>
      </c>
      <c r="L1196" t="s">
        <v>7</v>
      </c>
    </row>
    <row r="1197" spans="1:12" ht="38.25" x14ac:dyDescent="0.2">
      <c r="A1197" t="s">
        <v>29</v>
      </c>
      <c r="D1197" s="14" t="s">
        <v>1352</v>
      </c>
    </row>
    <row r="1198" spans="1:12" x14ac:dyDescent="0.2">
      <c r="A1198" s="6" t="s">
        <v>22</v>
      </c>
      <c r="B1198" s="9" t="s">
        <v>1353</v>
      </c>
      <c r="C1198" s="6" t="s">
        <v>24</v>
      </c>
      <c r="D1198" s="10" t="s">
        <v>1354</v>
      </c>
      <c r="E1198" s="11" t="s">
        <v>94</v>
      </c>
      <c r="F1198" s="12">
        <v>385.2</v>
      </c>
      <c r="K1198" t="e">
        <f>(#REF!*21)/100</f>
        <v>#REF!</v>
      </c>
      <c r="L1198" t="s">
        <v>7</v>
      </c>
    </row>
    <row r="1199" spans="1:12" ht="63.75" x14ac:dyDescent="0.2">
      <c r="A1199" t="s">
        <v>29</v>
      </c>
      <c r="D1199" s="14" t="s">
        <v>1355</v>
      </c>
    </row>
    <row r="1200" spans="1:12" x14ac:dyDescent="0.2">
      <c r="A1200" s="6" t="s">
        <v>22</v>
      </c>
      <c r="B1200" s="9" t="s">
        <v>1356</v>
      </c>
      <c r="C1200" s="6" t="s">
        <v>24</v>
      </c>
      <c r="D1200" s="10" t="s">
        <v>1357</v>
      </c>
      <c r="E1200" s="11" t="s">
        <v>94</v>
      </c>
      <c r="F1200" s="12">
        <v>276</v>
      </c>
      <c r="K1200" t="e">
        <f>(#REF!*21)/100</f>
        <v>#REF!</v>
      </c>
      <c r="L1200" t="s">
        <v>7</v>
      </c>
    </row>
    <row r="1201" spans="1:12" ht="25.5" x14ac:dyDescent="0.2">
      <c r="A1201" t="s">
        <v>29</v>
      </c>
      <c r="D1201" s="14" t="s">
        <v>1317</v>
      </c>
    </row>
    <row r="1202" spans="1:12" x14ac:dyDescent="0.2">
      <c r="A1202" s="6" t="s">
        <v>22</v>
      </c>
      <c r="B1202" s="9" t="s">
        <v>1358</v>
      </c>
      <c r="C1202" s="6" t="s">
        <v>24</v>
      </c>
      <c r="D1202" s="10" t="s">
        <v>1359</v>
      </c>
      <c r="E1202" s="11" t="s">
        <v>94</v>
      </c>
      <c r="F1202" s="12">
        <v>2112</v>
      </c>
      <c r="K1202" t="e">
        <f>(#REF!*21)/100</f>
        <v>#REF!</v>
      </c>
      <c r="L1202" t="s">
        <v>7</v>
      </c>
    </row>
    <row r="1203" spans="1:12" ht="25.5" x14ac:dyDescent="0.2">
      <c r="A1203" t="s">
        <v>29</v>
      </c>
      <c r="D1203" s="14" t="s">
        <v>1311</v>
      </c>
    </row>
    <row r="1204" spans="1:12" x14ac:dyDescent="0.2">
      <c r="A1204" s="6" t="s">
        <v>22</v>
      </c>
      <c r="B1204" s="9" t="s">
        <v>1360</v>
      </c>
      <c r="C1204" s="6" t="s">
        <v>24</v>
      </c>
      <c r="D1204" s="10" t="s">
        <v>1361</v>
      </c>
      <c r="E1204" s="11" t="s">
        <v>94</v>
      </c>
      <c r="F1204" s="12">
        <v>376.8</v>
      </c>
      <c r="K1204" t="e">
        <f>(#REF!*21)/100</f>
        <v>#REF!</v>
      </c>
      <c r="L1204" t="s">
        <v>7</v>
      </c>
    </row>
    <row r="1205" spans="1:12" ht="63.75" x14ac:dyDescent="0.2">
      <c r="A1205" t="s">
        <v>29</v>
      </c>
      <c r="D1205" s="14" t="s">
        <v>1314</v>
      </c>
    </row>
    <row r="1206" spans="1:12" x14ac:dyDescent="0.2">
      <c r="A1206" s="6" t="s">
        <v>22</v>
      </c>
      <c r="B1206" s="9" t="s">
        <v>1362</v>
      </c>
      <c r="C1206" s="6" t="s">
        <v>24</v>
      </c>
      <c r="D1206" s="10" t="s">
        <v>1363</v>
      </c>
      <c r="E1206" s="11" t="s">
        <v>94</v>
      </c>
      <c r="F1206" s="12">
        <v>219.6</v>
      </c>
      <c r="K1206" t="e">
        <f>(#REF!*21)/100</f>
        <v>#REF!</v>
      </c>
      <c r="L1206" t="s">
        <v>7</v>
      </c>
    </row>
    <row r="1207" spans="1:12" ht="25.5" x14ac:dyDescent="0.2">
      <c r="A1207" t="s">
        <v>29</v>
      </c>
      <c r="D1207" s="14" t="s">
        <v>1317</v>
      </c>
    </row>
    <row r="1208" spans="1:12" ht="25.5" x14ac:dyDescent="0.2">
      <c r="A1208" s="6" t="s">
        <v>22</v>
      </c>
      <c r="B1208" s="9" t="s">
        <v>1364</v>
      </c>
      <c r="C1208" s="6" t="s">
        <v>24</v>
      </c>
      <c r="D1208" s="10" t="s">
        <v>1365</v>
      </c>
      <c r="E1208" s="11" t="s">
        <v>129</v>
      </c>
      <c r="F1208" s="12">
        <v>154.79999999999998</v>
      </c>
      <c r="K1208" t="e">
        <f>(#REF!*21)/100</f>
        <v>#REF!</v>
      </c>
      <c r="L1208" t="s">
        <v>7</v>
      </c>
    </row>
    <row r="1209" spans="1:12" ht="38.25" x14ac:dyDescent="0.2">
      <c r="A1209" t="s">
        <v>29</v>
      </c>
      <c r="D1209" s="14" t="s">
        <v>1366</v>
      </c>
    </row>
    <row r="1210" spans="1:12" x14ac:dyDescent="0.2">
      <c r="A1210" s="6" t="s">
        <v>22</v>
      </c>
      <c r="B1210" s="9" t="s">
        <v>1367</v>
      </c>
      <c r="C1210" s="6" t="s">
        <v>24</v>
      </c>
      <c r="D1210" s="10" t="s">
        <v>1368</v>
      </c>
      <c r="E1210" s="11" t="s">
        <v>129</v>
      </c>
      <c r="F1210" s="12">
        <v>135.6</v>
      </c>
      <c r="K1210" t="e">
        <f>(#REF!*21)/100</f>
        <v>#REF!</v>
      </c>
      <c r="L1210" t="s">
        <v>7</v>
      </c>
    </row>
    <row r="1211" spans="1:12" ht="25.5" x14ac:dyDescent="0.2">
      <c r="A1211" t="s">
        <v>29</v>
      </c>
      <c r="D1211" s="14" t="s">
        <v>1145</v>
      </c>
    </row>
    <row r="1212" spans="1:12" ht="25.5" x14ac:dyDescent="0.2">
      <c r="A1212" s="6" t="s">
        <v>22</v>
      </c>
      <c r="B1212" s="9" t="s">
        <v>1369</v>
      </c>
      <c r="C1212" s="6" t="s">
        <v>24</v>
      </c>
      <c r="D1212" s="10" t="s">
        <v>1370</v>
      </c>
      <c r="E1212" s="11" t="s">
        <v>129</v>
      </c>
      <c r="F1212" s="12">
        <v>512.4</v>
      </c>
      <c r="K1212" t="e">
        <f>(#REF!*21)/100</f>
        <v>#REF!</v>
      </c>
      <c r="L1212" t="s">
        <v>7</v>
      </c>
    </row>
    <row r="1213" spans="1:12" ht="38.25" x14ac:dyDescent="0.2">
      <c r="A1213" t="s">
        <v>29</v>
      </c>
      <c r="D1213" s="14" t="s">
        <v>1366</v>
      </c>
    </row>
    <row r="1214" spans="1:12" x14ac:dyDescent="0.2">
      <c r="A1214" s="6" t="s">
        <v>22</v>
      </c>
      <c r="B1214" s="9" t="s">
        <v>1371</v>
      </c>
      <c r="C1214" s="6" t="s">
        <v>24</v>
      </c>
      <c r="D1214" s="10" t="s">
        <v>1372</v>
      </c>
      <c r="E1214" s="11" t="s">
        <v>129</v>
      </c>
      <c r="F1214" s="12">
        <v>229.2</v>
      </c>
      <c r="K1214" t="e">
        <f>(#REF!*21)/100</f>
        <v>#REF!</v>
      </c>
      <c r="L1214" t="s">
        <v>7</v>
      </c>
    </row>
    <row r="1215" spans="1:12" ht="25.5" x14ac:dyDescent="0.2">
      <c r="A1215" t="s">
        <v>29</v>
      </c>
      <c r="D1215" s="14" t="s">
        <v>1145</v>
      </c>
    </row>
    <row r="1216" spans="1:12" ht="25.5" x14ac:dyDescent="0.2">
      <c r="A1216" s="6" t="s">
        <v>22</v>
      </c>
      <c r="B1216" s="9" t="s">
        <v>1373</v>
      </c>
      <c r="C1216" s="6" t="s">
        <v>24</v>
      </c>
      <c r="D1216" s="10" t="s">
        <v>1374</v>
      </c>
      <c r="E1216" s="11" t="s">
        <v>129</v>
      </c>
      <c r="F1216" s="12">
        <v>480</v>
      </c>
      <c r="K1216" t="e">
        <f>(#REF!*21)/100</f>
        <v>#REF!</v>
      </c>
      <c r="L1216" t="s">
        <v>7</v>
      </c>
    </row>
    <row r="1217" spans="1:12" ht="38.25" x14ac:dyDescent="0.2">
      <c r="A1217" t="s">
        <v>29</v>
      </c>
      <c r="D1217" s="14" t="s">
        <v>1366</v>
      </c>
    </row>
    <row r="1218" spans="1:12" ht="25.5" x14ac:dyDescent="0.2">
      <c r="A1218" s="6" t="s">
        <v>22</v>
      </c>
      <c r="B1218" s="9" t="s">
        <v>1375</v>
      </c>
      <c r="C1218" s="6" t="s">
        <v>24</v>
      </c>
      <c r="D1218" s="10" t="s">
        <v>1376</v>
      </c>
      <c r="E1218" s="11" t="s">
        <v>129</v>
      </c>
      <c r="F1218" s="12">
        <v>327.59999999999997</v>
      </c>
      <c r="K1218" t="e">
        <f>(#REF!*21)/100</f>
        <v>#REF!</v>
      </c>
      <c r="L1218" t="s">
        <v>7</v>
      </c>
    </row>
    <row r="1219" spans="1:12" ht="25.5" x14ac:dyDescent="0.2">
      <c r="A1219" t="s">
        <v>29</v>
      </c>
      <c r="D1219" s="14" t="s">
        <v>1145</v>
      </c>
    </row>
    <row r="1220" spans="1:12" x14ac:dyDescent="0.2">
      <c r="A1220" s="6" t="s">
        <v>22</v>
      </c>
      <c r="B1220" s="9" t="s">
        <v>1377</v>
      </c>
      <c r="C1220" s="6" t="s">
        <v>24</v>
      </c>
      <c r="D1220" s="10" t="s">
        <v>1378</v>
      </c>
      <c r="E1220" s="11" t="s">
        <v>129</v>
      </c>
      <c r="F1220" s="12">
        <v>434.4</v>
      </c>
      <c r="K1220" t="e">
        <f>(#REF!*21)/100</f>
        <v>#REF!</v>
      </c>
      <c r="L1220" t="s">
        <v>7</v>
      </c>
    </row>
    <row r="1221" spans="1:12" ht="38.25" x14ac:dyDescent="0.2">
      <c r="A1221" t="s">
        <v>29</v>
      </c>
      <c r="D1221" s="14" t="s">
        <v>1366</v>
      </c>
    </row>
    <row r="1222" spans="1:12" x14ac:dyDescent="0.2">
      <c r="A1222" s="6" t="s">
        <v>22</v>
      </c>
      <c r="B1222" s="9" t="s">
        <v>1379</v>
      </c>
      <c r="C1222" s="6" t="s">
        <v>24</v>
      </c>
      <c r="D1222" s="10" t="s">
        <v>1380</v>
      </c>
      <c r="E1222" s="11" t="s">
        <v>94</v>
      </c>
      <c r="F1222" s="12">
        <v>2808</v>
      </c>
      <c r="K1222" t="e">
        <f>(#REF!*21)/100</f>
        <v>#REF!</v>
      </c>
      <c r="L1222" t="s">
        <v>7</v>
      </c>
    </row>
    <row r="1223" spans="1:12" ht="38.25" x14ac:dyDescent="0.2">
      <c r="A1223" t="s">
        <v>29</v>
      </c>
      <c r="D1223" s="14" t="s">
        <v>1381</v>
      </c>
    </row>
    <row r="1224" spans="1:12" x14ac:dyDescent="0.2">
      <c r="A1224" s="6" t="s">
        <v>22</v>
      </c>
      <c r="B1224" s="9" t="s">
        <v>1382</v>
      </c>
      <c r="C1224" s="6" t="s">
        <v>24</v>
      </c>
      <c r="D1224" s="10" t="s">
        <v>1383</v>
      </c>
      <c r="E1224" s="11" t="s">
        <v>94</v>
      </c>
      <c r="F1224" s="12">
        <v>968.4</v>
      </c>
      <c r="K1224" t="e">
        <f>(#REF!*21)/100</f>
        <v>#REF!</v>
      </c>
      <c r="L1224" t="s">
        <v>7</v>
      </c>
    </row>
    <row r="1225" spans="1:12" ht="38.25" x14ac:dyDescent="0.2">
      <c r="A1225" t="s">
        <v>29</v>
      </c>
      <c r="D1225" s="14" t="s">
        <v>1384</v>
      </c>
    </row>
    <row r="1226" spans="1:12" x14ac:dyDescent="0.2">
      <c r="A1226" s="6" t="s">
        <v>22</v>
      </c>
      <c r="B1226" s="9" t="s">
        <v>1385</v>
      </c>
      <c r="C1226" s="6" t="s">
        <v>24</v>
      </c>
      <c r="D1226" s="10" t="s">
        <v>1386</v>
      </c>
      <c r="E1226" s="11" t="s">
        <v>94</v>
      </c>
      <c r="F1226" s="12">
        <v>20280</v>
      </c>
      <c r="K1226" t="e">
        <f>(#REF!*21)/100</f>
        <v>#REF!</v>
      </c>
      <c r="L1226" t="s">
        <v>7</v>
      </c>
    </row>
    <row r="1227" spans="1:12" ht="63.75" x14ac:dyDescent="0.2">
      <c r="A1227" t="s">
        <v>29</v>
      </c>
      <c r="D1227" s="14" t="s">
        <v>1387</v>
      </c>
    </row>
    <row r="1228" spans="1:12" x14ac:dyDescent="0.2">
      <c r="A1228" s="6" t="s">
        <v>22</v>
      </c>
      <c r="B1228" s="9" t="s">
        <v>1388</v>
      </c>
      <c r="C1228" s="6" t="s">
        <v>24</v>
      </c>
      <c r="D1228" s="10" t="s">
        <v>1389</v>
      </c>
      <c r="E1228" s="11" t="s">
        <v>94</v>
      </c>
      <c r="F1228" s="12">
        <v>1680</v>
      </c>
      <c r="K1228" t="e">
        <f>(#REF!*21)/100</f>
        <v>#REF!</v>
      </c>
      <c r="L1228" t="s">
        <v>7</v>
      </c>
    </row>
    <row r="1229" spans="1:12" ht="76.5" x14ac:dyDescent="0.2">
      <c r="A1229" t="s">
        <v>29</v>
      </c>
      <c r="D1229" s="14" t="s">
        <v>1390</v>
      </c>
    </row>
    <row r="1230" spans="1:12" x14ac:dyDescent="0.2">
      <c r="A1230" s="6" t="s">
        <v>22</v>
      </c>
      <c r="B1230" s="9" t="s">
        <v>1391</v>
      </c>
      <c r="C1230" s="6" t="s">
        <v>24</v>
      </c>
      <c r="D1230" s="10" t="s">
        <v>1392</v>
      </c>
      <c r="E1230" s="11" t="s">
        <v>94</v>
      </c>
      <c r="F1230" s="12">
        <v>856.8</v>
      </c>
      <c r="K1230" t="e">
        <f>(#REF!*21)/100</f>
        <v>#REF!</v>
      </c>
      <c r="L1230" t="s">
        <v>7</v>
      </c>
    </row>
    <row r="1231" spans="1:12" ht="25.5" x14ac:dyDescent="0.2">
      <c r="A1231" t="s">
        <v>29</v>
      </c>
      <c r="D1231" s="14" t="s">
        <v>1393</v>
      </c>
    </row>
    <row r="1232" spans="1:12" x14ac:dyDescent="0.2">
      <c r="A1232" s="6" t="s">
        <v>22</v>
      </c>
      <c r="B1232" s="9" t="s">
        <v>1394</v>
      </c>
      <c r="C1232" s="6" t="s">
        <v>24</v>
      </c>
      <c r="D1232" s="10" t="s">
        <v>1395</v>
      </c>
      <c r="E1232" s="11" t="s">
        <v>1332</v>
      </c>
      <c r="F1232" s="12">
        <v>247.2</v>
      </c>
      <c r="K1232" t="e">
        <f>(#REF!*21)/100</f>
        <v>#REF!</v>
      </c>
      <c r="L1232" t="s">
        <v>7</v>
      </c>
    </row>
    <row r="1233" spans="1:12" ht="25.5" x14ac:dyDescent="0.2">
      <c r="A1233" t="s">
        <v>29</v>
      </c>
      <c r="D1233" s="14" t="s">
        <v>1396</v>
      </c>
    </row>
    <row r="1234" spans="1:12" x14ac:dyDescent="0.2">
      <c r="A1234" s="6" t="s">
        <v>22</v>
      </c>
      <c r="B1234" s="9" t="s">
        <v>1397</v>
      </c>
      <c r="C1234" s="6" t="s">
        <v>24</v>
      </c>
      <c r="D1234" s="10" t="s">
        <v>1398</v>
      </c>
      <c r="E1234" s="11" t="s">
        <v>94</v>
      </c>
      <c r="F1234" s="12">
        <v>25200</v>
      </c>
      <c r="K1234" t="e">
        <f>(#REF!*21)/100</f>
        <v>#REF!</v>
      </c>
      <c r="L1234" t="s">
        <v>7</v>
      </c>
    </row>
    <row r="1235" spans="1:12" ht="63.75" x14ac:dyDescent="0.2">
      <c r="A1235" t="s">
        <v>29</v>
      </c>
      <c r="D1235" s="14" t="s">
        <v>1387</v>
      </c>
    </row>
    <row r="1236" spans="1:12" x14ac:dyDescent="0.2">
      <c r="A1236" s="6" t="s">
        <v>22</v>
      </c>
      <c r="B1236" s="9" t="s">
        <v>1399</v>
      </c>
      <c r="C1236" s="6" t="s">
        <v>24</v>
      </c>
      <c r="D1236" s="10" t="s">
        <v>1400</v>
      </c>
      <c r="E1236" s="11" t="s">
        <v>94</v>
      </c>
      <c r="F1236" s="12">
        <v>3432</v>
      </c>
      <c r="K1236" t="e">
        <f>(#REF!*21)/100</f>
        <v>#REF!</v>
      </c>
      <c r="L1236" t="s">
        <v>7</v>
      </c>
    </row>
    <row r="1237" spans="1:12" ht="76.5" x14ac:dyDescent="0.2">
      <c r="A1237" t="s">
        <v>29</v>
      </c>
      <c r="D1237" s="14" t="s">
        <v>1390</v>
      </c>
    </row>
    <row r="1238" spans="1:12" x14ac:dyDescent="0.2">
      <c r="A1238" s="6" t="s">
        <v>22</v>
      </c>
      <c r="B1238" s="9" t="s">
        <v>1401</v>
      </c>
      <c r="C1238" s="6" t="s">
        <v>24</v>
      </c>
      <c r="D1238" s="10" t="s">
        <v>1402</v>
      </c>
      <c r="E1238" s="11" t="s">
        <v>94</v>
      </c>
      <c r="F1238" s="12">
        <v>1536</v>
      </c>
      <c r="K1238" t="e">
        <f>(#REF!*21)/100</f>
        <v>#REF!</v>
      </c>
      <c r="L1238" t="s">
        <v>7</v>
      </c>
    </row>
    <row r="1239" spans="1:12" ht="25.5" x14ac:dyDescent="0.2">
      <c r="A1239" t="s">
        <v>29</v>
      </c>
      <c r="D1239" s="14" t="s">
        <v>1393</v>
      </c>
    </row>
    <row r="1240" spans="1:12" x14ac:dyDescent="0.2">
      <c r="A1240" s="6" t="s">
        <v>22</v>
      </c>
      <c r="B1240" s="9" t="s">
        <v>1403</v>
      </c>
      <c r="C1240" s="6" t="s">
        <v>24</v>
      </c>
      <c r="D1240" s="10" t="s">
        <v>1404</v>
      </c>
      <c r="E1240" s="11" t="s">
        <v>1332</v>
      </c>
      <c r="F1240" s="12">
        <v>327.59999999999997</v>
      </c>
      <c r="K1240" t="e">
        <f>(#REF!*21)/100</f>
        <v>#REF!</v>
      </c>
      <c r="L1240" t="s">
        <v>7</v>
      </c>
    </row>
    <row r="1241" spans="1:12" ht="25.5" x14ac:dyDescent="0.2">
      <c r="A1241" t="s">
        <v>29</v>
      </c>
      <c r="D1241" s="14" t="s">
        <v>1396</v>
      </c>
    </row>
    <row r="1242" spans="1:12" x14ac:dyDescent="0.2">
      <c r="A1242" s="6" t="s">
        <v>22</v>
      </c>
      <c r="B1242" s="9" t="s">
        <v>1405</v>
      </c>
      <c r="C1242" s="6" t="s">
        <v>24</v>
      </c>
      <c r="D1242" s="10" t="s">
        <v>1406</v>
      </c>
      <c r="E1242" s="11" t="s">
        <v>94</v>
      </c>
      <c r="F1242" s="12">
        <v>3048</v>
      </c>
      <c r="K1242" t="e">
        <f>(#REF!*21)/100</f>
        <v>#REF!</v>
      </c>
      <c r="L1242" t="s">
        <v>7</v>
      </c>
    </row>
    <row r="1243" spans="1:12" ht="51" x14ac:dyDescent="0.2">
      <c r="A1243" t="s">
        <v>29</v>
      </c>
      <c r="D1243" s="14" t="s">
        <v>1407</v>
      </c>
    </row>
    <row r="1244" spans="1:12" x14ac:dyDescent="0.2">
      <c r="A1244" s="6" t="s">
        <v>22</v>
      </c>
      <c r="B1244" s="9" t="s">
        <v>1408</v>
      </c>
      <c r="C1244" s="6" t="s">
        <v>24</v>
      </c>
      <c r="D1244" s="10" t="s">
        <v>1409</v>
      </c>
      <c r="E1244" s="11" t="s">
        <v>94</v>
      </c>
      <c r="F1244" s="12">
        <v>339.59999999999997</v>
      </c>
      <c r="K1244" t="e">
        <f>(#REF!*21)/100</f>
        <v>#REF!</v>
      </c>
      <c r="L1244" t="s">
        <v>7</v>
      </c>
    </row>
    <row r="1245" spans="1:12" ht="63.75" x14ac:dyDescent="0.2">
      <c r="A1245" t="s">
        <v>29</v>
      </c>
      <c r="D1245" s="14" t="s">
        <v>1410</v>
      </c>
    </row>
    <row r="1246" spans="1:12" x14ac:dyDescent="0.2">
      <c r="A1246" s="6" t="s">
        <v>22</v>
      </c>
      <c r="B1246" s="9" t="s">
        <v>1411</v>
      </c>
      <c r="C1246" s="6" t="s">
        <v>24</v>
      </c>
      <c r="D1246" s="10" t="s">
        <v>1412</v>
      </c>
      <c r="E1246" s="11" t="s">
        <v>94</v>
      </c>
      <c r="F1246" s="12">
        <v>178.79999999999998</v>
      </c>
      <c r="K1246" t="e">
        <f>(#REF!*21)/100</f>
        <v>#REF!</v>
      </c>
      <c r="L1246" t="s">
        <v>7</v>
      </c>
    </row>
    <row r="1247" spans="1:12" ht="25.5" x14ac:dyDescent="0.2">
      <c r="A1247" t="s">
        <v>29</v>
      </c>
      <c r="D1247" s="14" t="s">
        <v>1393</v>
      </c>
    </row>
    <row r="1248" spans="1:12" x14ac:dyDescent="0.2">
      <c r="A1248" s="6" t="s">
        <v>22</v>
      </c>
      <c r="B1248" s="9" t="s">
        <v>1413</v>
      </c>
      <c r="C1248" s="6" t="s">
        <v>24</v>
      </c>
      <c r="D1248" s="10" t="s">
        <v>1414</v>
      </c>
      <c r="E1248" s="11" t="s">
        <v>1332</v>
      </c>
      <c r="F1248" s="12">
        <v>20.76</v>
      </c>
      <c r="K1248" t="e">
        <f>(#REF!*21)/100</f>
        <v>#REF!</v>
      </c>
      <c r="L1248" t="s">
        <v>7</v>
      </c>
    </row>
    <row r="1249" spans="1:12" ht="25.5" x14ac:dyDescent="0.2">
      <c r="A1249" t="s">
        <v>29</v>
      </c>
      <c r="D1249" s="14" t="s">
        <v>1396</v>
      </c>
    </row>
    <row r="1250" spans="1:12" x14ac:dyDescent="0.2">
      <c r="A1250" s="6" t="s">
        <v>22</v>
      </c>
      <c r="B1250" s="9" t="s">
        <v>1415</v>
      </c>
      <c r="C1250" s="6" t="s">
        <v>24</v>
      </c>
      <c r="D1250" s="10" t="s">
        <v>1416</v>
      </c>
      <c r="E1250" s="11" t="s">
        <v>26</v>
      </c>
      <c r="F1250" s="12">
        <v>32280</v>
      </c>
      <c r="K1250" t="e">
        <f>(#REF!*21)/100</f>
        <v>#REF!</v>
      </c>
      <c r="L1250" t="s">
        <v>7</v>
      </c>
    </row>
    <row r="1251" spans="1:12" ht="51" x14ac:dyDescent="0.2">
      <c r="A1251" t="s">
        <v>29</v>
      </c>
      <c r="D1251" s="14" t="s">
        <v>1417</v>
      </c>
    </row>
    <row r="1252" spans="1:12" x14ac:dyDescent="0.2">
      <c r="A1252" s="6" t="s">
        <v>22</v>
      </c>
      <c r="B1252" s="9" t="s">
        <v>1418</v>
      </c>
      <c r="C1252" s="6" t="s">
        <v>24</v>
      </c>
      <c r="D1252" s="10" t="s">
        <v>1419</v>
      </c>
      <c r="E1252" s="11" t="s">
        <v>205</v>
      </c>
      <c r="F1252" s="12">
        <v>334.8</v>
      </c>
      <c r="K1252" t="e">
        <f>(#REF!*21)/100</f>
        <v>#REF!</v>
      </c>
      <c r="L1252" t="s">
        <v>7</v>
      </c>
    </row>
    <row r="1253" spans="1:12" ht="51" x14ac:dyDescent="0.2">
      <c r="A1253" t="s">
        <v>29</v>
      </c>
      <c r="D1253" s="14" t="s">
        <v>1420</v>
      </c>
    </row>
    <row r="1254" spans="1:12" x14ac:dyDescent="0.2">
      <c r="A1254" s="6" t="s">
        <v>22</v>
      </c>
      <c r="B1254" s="9" t="s">
        <v>1421</v>
      </c>
      <c r="C1254" s="6" t="s">
        <v>24</v>
      </c>
      <c r="D1254" s="10" t="s">
        <v>1422</v>
      </c>
      <c r="E1254" s="11" t="s">
        <v>205</v>
      </c>
      <c r="F1254" s="12">
        <v>384</v>
      </c>
      <c r="K1254" t="e">
        <f>(#REF!*21)/100</f>
        <v>#REF!</v>
      </c>
      <c r="L1254" t="s">
        <v>7</v>
      </c>
    </row>
    <row r="1255" spans="1:12" ht="51" x14ac:dyDescent="0.2">
      <c r="A1255" t="s">
        <v>29</v>
      </c>
      <c r="D1255" s="14" t="s">
        <v>1420</v>
      </c>
    </row>
    <row r="1256" spans="1:12" x14ac:dyDescent="0.2">
      <c r="A1256" s="6" t="s">
        <v>22</v>
      </c>
      <c r="B1256" s="9" t="s">
        <v>1423</v>
      </c>
      <c r="C1256" s="6" t="s">
        <v>24</v>
      </c>
      <c r="D1256" s="10" t="s">
        <v>1424</v>
      </c>
      <c r="E1256" s="11" t="s">
        <v>205</v>
      </c>
      <c r="F1256" s="12">
        <v>512.4</v>
      </c>
      <c r="K1256" t="e">
        <f>(#REF!*21)/100</f>
        <v>#REF!</v>
      </c>
      <c r="L1256" t="s">
        <v>7</v>
      </c>
    </row>
    <row r="1257" spans="1:12" ht="51" x14ac:dyDescent="0.2">
      <c r="A1257" t="s">
        <v>29</v>
      </c>
      <c r="D1257" s="14" t="s">
        <v>1420</v>
      </c>
    </row>
    <row r="1258" spans="1:12" x14ac:dyDescent="0.2">
      <c r="A1258" s="6" t="s">
        <v>22</v>
      </c>
      <c r="B1258" s="9" t="s">
        <v>1425</v>
      </c>
      <c r="C1258" s="6" t="s">
        <v>24</v>
      </c>
      <c r="D1258" s="10" t="s">
        <v>1426</v>
      </c>
      <c r="E1258" s="11" t="s">
        <v>205</v>
      </c>
      <c r="F1258" s="12">
        <v>535.19999999999993</v>
      </c>
      <c r="K1258" t="e">
        <f>(#REF!*21)/100</f>
        <v>#REF!</v>
      </c>
      <c r="L1258" t="s">
        <v>7</v>
      </c>
    </row>
    <row r="1259" spans="1:12" ht="51" x14ac:dyDescent="0.2">
      <c r="A1259" t="s">
        <v>29</v>
      </c>
      <c r="D1259" s="14" t="s">
        <v>1420</v>
      </c>
    </row>
    <row r="1260" spans="1:12" x14ac:dyDescent="0.2">
      <c r="A1260" s="6" t="s">
        <v>22</v>
      </c>
      <c r="B1260" s="9" t="s">
        <v>1427</v>
      </c>
      <c r="C1260" s="6" t="s">
        <v>24</v>
      </c>
      <c r="D1260" s="10" t="s">
        <v>1428</v>
      </c>
      <c r="E1260" s="11" t="s">
        <v>205</v>
      </c>
      <c r="F1260" s="12">
        <v>1002</v>
      </c>
      <c r="K1260" t="e">
        <f>(#REF!*21)/100</f>
        <v>#REF!</v>
      </c>
      <c r="L1260" t="s">
        <v>7</v>
      </c>
    </row>
    <row r="1261" spans="1:12" ht="51" x14ac:dyDescent="0.2">
      <c r="A1261" t="s">
        <v>29</v>
      </c>
      <c r="D1261" s="14" t="s">
        <v>1420</v>
      </c>
    </row>
    <row r="1262" spans="1:12" x14ac:dyDescent="0.2">
      <c r="A1262" s="6" t="s">
        <v>22</v>
      </c>
      <c r="B1262" s="9" t="s">
        <v>1429</v>
      </c>
      <c r="C1262" s="6" t="s">
        <v>24</v>
      </c>
      <c r="D1262" s="10" t="s">
        <v>1430</v>
      </c>
      <c r="E1262" s="11" t="s">
        <v>205</v>
      </c>
      <c r="F1262" s="12">
        <v>2388</v>
      </c>
      <c r="K1262" t="e">
        <f>(#REF!*21)/100</f>
        <v>#REF!</v>
      </c>
      <c r="L1262" t="s">
        <v>7</v>
      </c>
    </row>
    <row r="1263" spans="1:12" ht="51" x14ac:dyDescent="0.2">
      <c r="A1263" t="s">
        <v>29</v>
      </c>
      <c r="D1263" s="14" t="s">
        <v>1431</v>
      </c>
    </row>
    <row r="1264" spans="1:12" x14ac:dyDescent="0.2">
      <c r="A1264" s="6" t="s">
        <v>22</v>
      </c>
      <c r="B1264" s="9" t="s">
        <v>1432</v>
      </c>
      <c r="C1264" s="6" t="s">
        <v>24</v>
      </c>
      <c r="D1264" s="10" t="s">
        <v>1433</v>
      </c>
      <c r="E1264" s="11" t="s">
        <v>205</v>
      </c>
      <c r="F1264" s="12">
        <v>2556</v>
      </c>
      <c r="K1264" t="e">
        <f>(#REF!*21)/100</f>
        <v>#REF!</v>
      </c>
      <c r="L1264" t="s">
        <v>7</v>
      </c>
    </row>
    <row r="1265" spans="1:12" ht="51" x14ac:dyDescent="0.2">
      <c r="A1265" t="s">
        <v>29</v>
      </c>
      <c r="D1265" s="14" t="s">
        <v>1431</v>
      </c>
    </row>
    <row r="1266" spans="1:12" x14ac:dyDescent="0.2">
      <c r="A1266" s="6" t="s">
        <v>22</v>
      </c>
      <c r="B1266" s="9" t="s">
        <v>1434</v>
      </c>
      <c r="C1266" s="6" t="s">
        <v>24</v>
      </c>
      <c r="D1266" s="10" t="s">
        <v>1435</v>
      </c>
      <c r="E1266" s="11" t="s">
        <v>205</v>
      </c>
      <c r="F1266" s="12">
        <v>2796</v>
      </c>
      <c r="K1266" t="e">
        <f>(#REF!*21)/100</f>
        <v>#REF!</v>
      </c>
      <c r="L1266" t="s">
        <v>7</v>
      </c>
    </row>
    <row r="1267" spans="1:12" ht="51" x14ac:dyDescent="0.2">
      <c r="A1267" t="s">
        <v>29</v>
      </c>
      <c r="D1267" s="14" t="s">
        <v>1431</v>
      </c>
    </row>
    <row r="1268" spans="1:12" x14ac:dyDescent="0.2">
      <c r="A1268" s="6" t="s">
        <v>22</v>
      </c>
      <c r="B1268" s="9" t="s">
        <v>1436</v>
      </c>
      <c r="C1268" s="6" t="s">
        <v>24</v>
      </c>
      <c r="D1268" s="10" t="s">
        <v>1437</v>
      </c>
      <c r="E1268" s="11" t="s">
        <v>205</v>
      </c>
      <c r="F1268" s="12">
        <v>3000</v>
      </c>
      <c r="K1268" t="e">
        <f>(#REF!*21)/100</f>
        <v>#REF!</v>
      </c>
      <c r="L1268" t="s">
        <v>7</v>
      </c>
    </row>
    <row r="1269" spans="1:12" ht="51" x14ac:dyDescent="0.2">
      <c r="A1269" t="s">
        <v>29</v>
      </c>
      <c r="D1269" s="14" t="s">
        <v>1431</v>
      </c>
    </row>
    <row r="1270" spans="1:12" x14ac:dyDescent="0.2">
      <c r="A1270" s="6" t="s">
        <v>22</v>
      </c>
      <c r="B1270" s="9" t="s">
        <v>1438</v>
      </c>
      <c r="C1270" s="6" t="s">
        <v>24</v>
      </c>
      <c r="D1270" s="10" t="s">
        <v>1439</v>
      </c>
      <c r="E1270" s="11" t="s">
        <v>205</v>
      </c>
      <c r="F1270" s="12">
        <v>832.8</v>
      </c>
      <c r="K1270" t="e">
        <f>(#REF!*21)/100</f>
        <v>#REF!</v>
      </c>
      <c r="L1270" t="s">
        <v>7</v>
      </c>
    </row>
    <row r="1271" spans="1:12" ht="51" x14ac:dyDescent="0.2">
      <c r="A1271" t="s">
        <v>29</v>
      </c>
      <c r="D1271" s="14" t="s">
        <v>1440</v>
      </c>
    </row>
    <row r="1272" spans="1:12" x14ac:dyDescent="0.2">
      <c r="A1272" s="6" t="s">
        <v>22</v>
      </c>
      <c r="B1272" s="9" t="s">
        <v>1441</v>
      </c>
      <c r="C1272" s="6" t="s">
        <v>24</v>
      </c>
      <c r="D1272" s="10" t="s">
        <v>1442</v>
      </c>
      <c r="E1272" s="11" t="s">
        <v>205</v>
      </c>
      <c r="F1272" s="12">
        <v>516</v>
      </c>
      <c r="K1272" t="e">
        <f>(#REF!*21)/100</f>
        <v>#REF!</v>
      </c>
      <c r="L1272" t="s">
        <v>7</v>
      </c>
    </row>
    <row r="1273" spans="1:12" ht="38.25" x14ac:dyDescent="0.2">
      <c r="A1273" t="s">
        <v>29</v>
      </c>
      <c r="D1273" s="14" t="s">
        <v>1443</v>
      </c>
    </row>
    <row r="1274" spans="1:12" x14ac:dyDescent="0.2">
      <c r="A1274" s="6" t="s">
        <v>22</v>
      </c>
      <c r="B1274" s="9" t="s">
        <v>1444</v>
      </c>
      <c r="C1274" s="6" t="s">
        <v>24</v>
      </c>
      <c r="D1274" s="10" t="s">
        <v>1445</v>
      </c>
      <c r="E1274" s="11" t="s">
        <v>205</v>
      </c>
      <c r="F1274" s="12">
        <v>598.79999999999995</v>
      </c>
      <c r="K1274" t="e">
        <f>(#REF!*21)/100</f>
        <v>#REF!</v>
      </c>
      <c r="L1274" t="s">
        <v>7</v>
      </c>
    </row>
    <row r="1275" spans="1:12" ht="38.25" x14ac:dyDescent="0.2">
      <c r="A1275" t="s">
        <v>29</v>
      </c>
      <c r="D1275" s="14" t="s">
        <v>1443</v>
      </c>
    </row>
    <row r="1276" spans="1:12" x14ac:dyDescent="0.2">
      <c r="A1276" s="6" t="s">
        <v>22</v>
      </c>
      <c r="B1276" s="9" t="s">
        <v>1446</v>
      </c>
      <c r="C1276" s="6" t="s">
        <v>24</v>
      </c>
      <c r="D1276" s="10" t="s">
        <v>1447</v>
      </c>
      <c r="E1276" s="11" t="s">
        <v>205</v>
      </c>
      <c r="F1276" s="12">
        <v>331.2</v>
      </c>
      <c r="K1276" t="e">
        <f>(#REF!*21)/100</f>
        <v>#REF!</v>
      </c>
      <c r="L1276" t="s">
        <v>7</v>
      </c>
    </row>
    <row r="1277" spans="1:12" ht="38.25" x14ac:dyDescent="0.2">
      <c r="A1277" t="s">
        <v>29</v>
      </c>
      <c r="D1277" s="14" t="s">
        <v>1443</v>
      </c>
    </row>
    <row r="1278" spans="1:12" x14ac:dyDescent="0.2">
      <c r="A1278" s="6" t="s">
        <v>22</v>
      </c>
      <c r="B1278" s="9" t="s">
        <v>1448</v>
      </c>
      <c r="C1278" s="6" t="s">
        <v>24</v>
      </c>
      <c r="D1278" s="10" t="s">
        <v>1449</v>
      </c>
      <c r="E1278" s="11" t="s">
        <v>94</v>
      </c>
      <c r="F1278" s="12">
        <v>16440</v>
      </c>
      <c r="K1278" t="e">
        <f>(#REF!*21)/100</f>
        <v>#REF!</v>
      </c>
      <c r="L1278" t="s">
        <v>7</v>
      </c>
    </row>
    <row r="1279" spans="1:12" ht="409.5" x14ac:dyDescent="0.2">
      <c r="A1279" t="s">
        <v>29</v>
      </c>
      <c r="D1279" s="14" t="s">
        <v>1450</v>
      </c>
    </row>
    <row r="1280" spans="1:12" x14ac:dyDescent="0.2">
      <c r="A1280" s="6" t="s">
        <v>22</v>
      </c>
      <c r="B1280" s="9" t="s">
        <v>1451</v>
      </c>
      <c r="C1280" s="6" t="s">
        <v>24</v>
      </c>
      <c r="D1280" s="10" t="s">
        <v>1452</v>
      </c>
      <c r="E1280" s="11" t="s">
        <v>94</v>
      </c>
      <c r="F1280" s="12">
        <v>18960</v>
      </c>
      <c r="K1280" t="e">
        <f>(#REF!*21)/100</f>
        <v>#REF!</v>
      </c>
      <c r="L1280" t="s">
        <v>7</v>
      </c>
    </row>
    <row r="1281" spans="1:12" ht="409.5" x14ac:dyDescent="0.2">
      <c r="A1281" t="s">
        <v>29</v>
      </c>
      <c r="D1281" s="14" t="s">
        <v>1450</v>
      </c>
    </row>
    <row r="1282" spans="1:12" x14ac:dyDescent="0.2">
      <c r="A1282" s="6" t="s">
        <v>22</v>
      </c>
      <c r="B1282" s="9" t="s">
        <v>1453</v>
      </c>
      <c r="C1282" s="6" t="s">
        <v>24</v>
      </c>
      <c r="D1282" s="10" t="s">
        <v>1454</v>
      </c>
      <c r="E1282" s="11" t="s">
        <v>94</v>
      </c>
      <c r="F1282" s="12">
        <v>21480</v>
      </c>
      <c r="K1282" t="e">
        <f>(#REF!*21)/100</f>
        <v>#REF!</v>
      </c>
      <c r="L1282" t="s">
        <v>7</v>
      </c>
    </row>
    <row r="1283" spans="1:12" ht="409.5" x14ac:dyDescent="0.2">
      <c r="A1283" t="s">
        <v>29</v>
      </c>
      <c r="D1283" s="14" t="s">
        <v>1450</v>
      </c>
    </row>
    <row r="1284" spans="1:12" x14ac:dyDescent="0.2">
      <c r="A1284" s="6" t="s">
        <v>22</v>
      </c>
      <c r="B1284" s="9" t="s">
        <v>1455</v>
      </c>
      <c r="C1284" s="6" t="s">
        <v>24</v>
      </c>
      <c r="D1284" s="10" t="s">
        <v>1456</v>
      </c>
      <c r="E1284" s="11" t="s">
        <v>94</v>
      </c>
      <c r="F1284" s="12">
        <v>44280</v>
      </c>
      <c r="K1284" t="e">
        <f>(#REF!*21)/100</f>
        <v>#REF!</v>
      </c>
      <c r="L1284" t="s">
        <v>7</v>
      </c>
    </row>
    <row r="1285" spans="1:12" ht="409.5" x14ac:dyDescent="0.2">
      <c r="A1285" t="s">
        <v>29</v>
      </c>
      <c r="D1285" s="14" t="s">
        <v>1450</v>
      </c>
    </row>
    <row r="1286" spans="1:12" x14ac:dyDescent="0.2">
      <c r="A1286" s="6" t="s">
        <v>22</v>
      </c>
      <c r="B1286" s="9" t="s">
        <v>1457</v>
      </c>
      <c r="C1286" s="6" t="s">
        <v>24</v>
      </c>
      <c r="D1286" s="10" t="s">
        <v>1458</v>
      </c>
      <c r="E1286" s="11" t="s">
        <v>94</v>
      </c>
      <c r="F1286" s="12">
        <v>58800</v>
      </c>
      <c r="K1286" t="e">
        <f>(#REF!*21)/100</f>
        <v>#REF!</v>
      </c>
      <c r="L1286" t="s">
        <v>7</v>
      </c>
    </row>
    <row r="1287" spans="1:12" ht="409.5" x14ac:dyDescent="0.2">
      <c r="A1287" t="s">
        <v>29</v>
      </c>
      <c r="D1287" s="14" t="s">
        <v>1450</v>
      </c>
    </row>
    <row r="1288" spans="1:12" x14ac:dyDescent="0.2">
      <c r="A1288" s="6" t="s">
        <v>22</v>
      </c>
      <c r="B1288" s="9" t="s">
        <v>1459</v>
      </c>
      <c r="C1288" s="6" t="s">
        <v>24</v>
      </c>
      <c r="D1288" s="10" t="s">
        <v>1460</v>
      </c>
      <c r="E1288" s="11" t="s">
        <v>94</v>
      </c>
      <c r="F1288" s="12">
        <v>71520</v>
      </c>
      <c r="K1288" t="e">
        <f>(#REF!*21)/100</f>
        <v>#REF!</v>
      </c>
      <c r="L1288" t="s">
        <v>7</v>
      </c>
    </row>
    <row r="1289" spans="1:12" ht="409.5" x14ac:dyDescent="0.2">
      <c r="A1289" t="s">
        <v>29</v>
      </c>
      <c r="D1289" s="14" t="s">
        <v>1450</v>
      </c>
    </row>
    <row r="1290" spans="1:12" x14ac:dyDescent="0.2">
      <c r="A1290" s="6" t="s">
        <v>22</v>
      </c>
      <c r="B1290" s="9" t="s">
        <v>1461</v>
      </c>
      <c r="C1290" s="6" t="s">
        <v>24</v>
      </c>
      <c r="D1290" s="10" t="s">
        <v>1462</v>
      </c>
      <c r="E1290" s="11" t="s">
        <v>94</v>
      </c>
      <c r="F1290" s="12">
        <v>91440</v>
      </c>
      <c r="K1290" t="e">
        <f>(#REF!*21)/100</f>
        <v>#REF!</v>
      </c>
      <c r="L1290" t="s">
        <v>7</v>
      </c>
    </row>
    <row r="1291" spans="1:12" ht="409.5" x14ac:dyDescent="0.2">
      <c r="A1291" t="s">
        <v>29</v>
      </c>
      <c r="D1291" s="14" t="s">
        <v>1450</v>
      </c>
    </row>
    <row r="1292" spans="1:12" x14ac:dyDescent="0.2">
      <c r="A1292" s="6" t="s">
        <v>22</v>
      </c>
      <c r="B1292" s="9" t="s">
        <v>1463</v>
      </c>
      <c r="C1292" s="6" t="s">
        <v>24</v>
      </c>
      <c r="D1292" s="10" t="s">
        <v>1464</v>
      </c>
      <c r="E1292" s="11" t="s">
        <v>94</v>
      </c>
      <c r="F1292" s="12">
        <v>28680</v>
      </c>
      <c r="K1292" t="e">
        <f>(#REF!*21)/100</f>
        <v>#REF!</v>
      </c>
      <c r="L1292" t="s">
        <v>7</v>
      </c>
    </row>
    <row r="1293" spans="1:12" ht="409.5" x14ac:dyDescent="0.2">
      <c r="A1293" t="s">
        <v>29</v>
      </c>
      <c r="D1293" s="14" t="s">
        <v>1465</v>
      </c>
    </row>
    <row r="1294" spans="1:12" x14ac:dyDescent="0.2">
      <c r="A1294" s="6" t="s">
        <v>22</v>
      </c>
      <c r="B1294" s="9" t="s">
        <v>1466</v>
      </c>
      <c r="C1294" s="6" t="s">
        <v>24</v>
      </c>
      <c r="D1294" s="10" t="s">
        <v>1467</v>
      </c>
      <c r="E1294" s="11" t="s">
        <v>94</v>
      </c>
      <c r="F1294" s="12">
        <v>32640</v>
      </c>
      <c r="K1294" t="e">
        <f>(#REF!*21)/100</f>
        <v>#REF!</v>
      </c>
      <c r="L1294" t="s">
        <v>7</v>
      </c>
    </row>
    <row r="1295" spans="1:12" ht="409.5" x14ac:dyDescent="0.2">
      <c r="A1295" t="s">
        <v>29</v>
      </c>
      <c r="D1295" s="14" t="s">
        <v>1465</v>
      </c>
    </row>
    <row r="1296" spans="1:12" ht="25.5" x14ac:dyDescent="0.2">
      <c r="A1296" s="6" t="s">
        <v>22</v>
      </c>
      <c r="B1296" s="9" t="s">
        <v>1468</v>
      </c>
      <c r="C1296" s="6" t="s">
        <v>24</v>
      </c>
      <c r="D1296" s="10" t="s">
        <v>1469</v>
      </c>
      <c r="E1296" s="11" t="s">
        <v>94</v>
      </c>
      <c r="F1296" s="12">
        <v>38880</v>
      </c>
      <c r="K1296" t="e">
        <f>(#REF!*21)/100</f>
        <v>#REF!</v>
      </c>
      <c r="L1296" t="s">
        <v>7</v>
      </c>
    </row>
    <row r="1297" spans="1:12" ht="409.5" x14ac:dyDescent="0.2">
      <c r="A1297" t="s">
        <v>29</v>
      </c>
      <c r="D1297" s="14" t="s">
        <v>1465</v>
      </c>
    </row>
    <row r="1298" spans="1:12" ht="25.5" x14ac:dyDescent="0.2">
      <c r="A1298" s="6" t="s">
        <v>22</v>
      </c>
      <c r="B1298" s="9" t="s">
        <v>1470</v>
      </c>
      <c r="C1298" s="6" t="s">
        <v>24</v>
      </c>
      <c r="D1298" s="10" t="s">
        <v>1471</v>
      </c>
      <c r="E1298" s="11" t="s">
        <v>94</v>
      </c>
      <c r="F1298" s="12">
        <v>48960</v>
      </c>
      <c r="K1298" t="e">
        <f>(#REF!*21)/100</f>
        <v>#REF!</v>
      </c>
      <c r="L1298" t="s">
        <v>7</v>
      </c>
    </row>
    <row r="1299" spans="1:12" ht="409.5" x14ac:dyDescent="0.2">
      <c r="A1299" t="s">
        <v>29</v>
      </c>
      <c r="D1299" s="14" t="s">
        <v>1465</v>
      </c>
    </row>
    <row r="1300" spans="1:12" x14ac:dyDescent="0.2">
      <c r="A1300" s="6" t="s">
        <v>22</v>
      </c>
      <c r="B1300" s="9" t="s">
        <v>1472</v>
      </c>
      <c r="C1300" s="6" t="s">
        <v>24</v>
      </c>
      <c r="D1300" s="10" t="s">
        <v>1473</v>
      </c>
      <c r="E1300" s="11" t="s">
        <v>94</v>
      </c>
      <c r="F1300" s="12">
        <v>58800</v>
      </c>
      <c r="K1300" t="e">
        <f>(#REF!*21)/100</f>
        <v>#REF!</v>
      </c>
      <c r="L1300" t="s">
        <v>7</v>
      </c>
    </row>
    <row r="1301" spans="1:12" ht="409.5" x14ac:dyDescent="0.2">
      <c r="A1301" t="s">
        <v>29</v>
      </c>
      <c r="D1301" s="14" t="s">
        <v>1465</v>
      </c>
    </row>
    <row r="1302" spans="1:12" ht="25.5" x14ac:dyDescent="0.2">
      <c r="A1302" s="6" t="s">
        <v>22</v>
      </c>
      <c r="B1302" s="9" t="s">
        <v>1474</v>
      </c>
      <c r="C1302" s="6" t="s">
        <v>24</v>
      </c>
      <c r="D1302" s="10" t="s">
        <v>1475</v>
      </c>
      <c r="E1302" s="11" t="s">
        <v>94</v>
      </c>
      <c r="F1302" s="12">
        <v>65160</v>
      </c>
      <c r="K1302" t="e">
        <f>(#REF!*21)/100</f>
        <v>#REF!</v>
      </c>
      <c r="L1302" t="s">
        <v>7</v>
      </c>
    </row>
    <row r="1303" spans="1:12" ht="409.5" x14ac:dyDescent="0.2">
      <c r="A1303" t="s">
        <v>29</v>
      </c>
      <c r="D1303" s="14" t="s">
        <v>1465</v>
      </c>
    </row>
    <row r="1304" spans="1:12" x14ac:dyDescent="0.2">
      <c r="A1304" s="6" t="s">
        <v>22</v>
      </c>
      <c r="B1304" s="9" t="s">
        <v>1476</v>
      </c>
      <c r="C1304" s="6" t="s">
        <v>24</v>
      </c>
      <c r="D1304" s="10" t="s">
        <v>1477</v>
      </c>
      <c r="E1304" s="11" t="s">
        <v>205</v>
      </c>
      <c r="F1304" s="12">
        <v>2928</v>
      </c>
      <c r="K1304" t="e">
        <f>(#REF!*21)/100</f>
        <v>#REF!</v>
      </c>
      <c r="L1304" t="s">
        <v>7</v>
      </c>
    </row>
    <row r="1305" spans="1:12" ht="63.75" x14ac:dyDescent="0.2">
      <c r="A1305" t="s">
        <v>29</v>
      </c>
      <c r="D1305" s="14" t="s">
        <v>1478</v>
      </c>
    </row>
    <row r="1306" spans="1:12" x14ac:dyDescent="0.2">
      <c r="A1306" s="6" t="s">
        <v>22</v>
      </c>
      <c r="B1306" s="9" t="s">
        <v>1479</v>
      </c>
      <c r="C1306" s="6" t="s">
        <v>24</v>
      </c>
      <c r="D1306" s="10" t="s">
        <v>1480</v>
      </c>
      <c r="E1306" s="11" t="s">
        <v>205</v>
      </c>
      <c r="F1306" s="12">
        <v>1548</v>
      </c>
      <c r="K1306" t="e">
        <f>(#REF!*21)/100</f>
        <v>#REF!</v>
      </c>
      <c r="L1306" t="s">
        <v>7</v>
      </c>
    </row>
    <row r="1307" spans="1:12" ht="63.75" x14ac:dyDescent="0.2">
      <c r="A1307" t="s">
        <v>29</v>
      </c>
      <c r="D1307" s="14" t="s">
        <v>1478</v>
      </c>
    </row>
    <row r="1308" spans="1:12" x14ac:dyDescent="0.2">
      <c r="A1308" s="6" t="s">
        <v>22</v>
      </c>
      <c r="B1308" s="9" t="s">
        <v>1481</v>
      </c>
      <c r="C1308" s="6" t="s">
        <v>24</v>
      </c>
      <c r="D1308" s="10" t="s">
        <v>1482</v>
      </c>
      <c r="E1308" s="11" t="s">
        <v>205</v>
      </c>
      <c r="F1308" s="12">
        <v>3744</v>
      </c>
      <c r="K1308" t="e">
        <f>(#REF!*21)/100</f>
        <v>#REF!</v>
      </c>
      <c r="L1308" t="s">
        <v>7</v>
      </c>
    </row>
    <row r="1309" spans="1:12" ht="63.75" x14ac:dyDescent="0.2">
      <c r="A1309" t="s">
        <v>29</v>
      </c>
      <c r="D1309" s="14" t="s">
        <v>1478</v>
      </c>
    </row>
    <row r="1310" spans="1:12" x14ac:dyDescent="0.2">
      <c r="A1310" s="6" t="s">
        <v>22</v>
      </c>
      <c r="B1310" s="9" t="s">
        <v>1483</v>
      </c>
      <c r="C1310" s="6" t="s">
        <v>24</v>
      </c>
      <c r="D1310" s="10" t="s">
        <v>1484</v>
      </c>
      <c r="E1310" s="11" t="s">
        <v>205</v>
      </c>
      <c r="F1310" s="12">
        <v>2556</v>
      </c>
      <c r="K1310" t="e">
        <f>(#REF!*21)/100</f>
        <v>#REF!</v>
      </c>
      <c r="L1310" t="s">
        <v>7</v>
      </c>
    </row>
    <row r="1311" spans="1:12" ht="63.75" x14ac:dyDescent="0.2">
      <c r="A1311" t="s">
        <v>29</v>
      </c>
      <c r="D1311" s="14" t="s">
        <v>1478</v>
      </c>
    </row>
    <row r="1312" spans="1:12" x14ac:dyDescent="0.2">
      <c r="A1312" s="6" t="s">
        <v>22</v>
      </c>
      <c r="B1312" s="9" t="s">
        <v>1485</v>
      </c>
      <c r="C1312" s="6" t="s">
        <v>24</v>
      </c>
      <c r="D1312" s="10" t="s">
        <v>1486</v>
      </c>
      <c r="E1312" s="11" t="s">
        <v>205</v>
      </c>
      <c r="F1312" s="12">
        <v>4644</v>
      </c>
      <c r="K1312" t="e">
        <f>(#REF!*21)/100</f>
        <v>#REF!</v>
      </c>
      <c r="L1312" t="s">
        <v>7</v>
      </c>
    </row>
    <row r="1313" spans="1:12" ht="63.75" x14ac:dyDescent="0.2">
      <c r="A1313" t="s">
        <v>29</v>
      </c>
      <c r="D1313" s="14" t="s">
        <v>1478</v>
      </c>
    </row>
    <row r="1314" spans="1:12" x14ac:dyDescent="0.2">
      <c r="A1314" s="6" t="s">
        <v>22</v>
      </c>
      <c r="B1314" s="9" t="s">
        <v>1487</v>
      </c>
      <c r="C1314" s="6" t="s">
        <v>24</v>
      </c>
      <c r="D1314" s="10" t="s">
        <v>1488</v>
      </c>
      <c r="E1314" s="11" t="s">
        <v>205</v>
      </c>
      <c r="F1314" s="12">
        <v>3624</v>
      </c>
      <c r="K1314" t="e">
        <f>(#REF!*21)/100</f>
        <v>#REF!</v>
      </c>
      <c r="L1314" t="s">
        <v>7</v>
      </c>
    </row>
    <row r="1315" spans="1:12" ht="63.75" x14ac:dyDescent="0.2">
      <c r="A1315" t="s">
        <v>29</v>
      </c>
      <c r="D1315" s="14" t="s">
        <v>1478</v>
      </c>
    </row>
    <row r="1316" spans="1:12" x14ac:dyDescent="0.2">
      <c r="A1316" s="6" t="s">
        <v>22</v>
      </c>
      <c r="B1316" s="9" t="s">
        <v>1489</v>
      </c>
      <c r="C1316" s="6" t="s">
        <v>24</v>
      </c>
      <c r="D1316" s="10" t="s">
        <v>1490</v>
      </c>
      <c r="E1316" s="11" t="s">
        <v>205</v>
      </c>
      <c r="F1316" s="12">
        <v>6024</v>
      </c>
      <c r="K1316" t="e">
        <f>(#REF!*21)/100</f>
        <v>#REF!</v>
      </c>
      <c r="L1316" t="s">
        <v>7</v>
      </c>
    </row>
    <row r="1317" spans="1:12" ht="63.75" x14ac:dyDescent="0.2">
      <c r="A1317" t="s">
        <v>29</v>
      </c>
      <c r="D1317" s="14" t="s">
        <v>1478</v>
      </c>
    </row>
    <row r="1318" spans="1:12" x14ac:dyDescent="0.2">
      <c r="A1318" s="6" t="s">
        <v>22</v>
      </c>
      <c r="B1318" s="9" t="s">
        <v>1491</v>
      </c>
      <c r="C1318" s="6" t="s">
        <v>24</v>
      </c>
      <c r="D1318" s="10" t="s">
        <v>1492</v>
      </c>
      <c r="E1318" s="11" t="s">
        <v>205</v>
      </c>
      <c r="F1318" s="12">
        <v>4236</v>
      </c>
      <c r="K1318" t="e">
        <f>(#REF!*21)/100</f>
        <v>#REF!</v>
      </c>
      <c r="L1318" t="s">
        <v>7</v>
      </c>
    </row>
    <row r="1319" spans="1:12" ht="63.75" x14ac:dyDescent="0.2">
      <c r="A1319" t="s">
        <v>29</v>
      </c>
      <c r="D1319" s="14" t="s">
        <v>1478</v>
      </c>
    </row>
    <row r="1320" spans="1:12" x14ac:dyDescent="0.2">
      <c r="A1320" s="6" t="s">
        <v>22</v>
      </c>
      <c r="B1320" s="9" t="s">
        <v>1493</v>
      </c>
      <c r="C1320" s="6" t="s">
        <v>24</v>
      </c>
      <c r="D1320" s="10" t="s">
        <v>1494</v>
      </c>
      <c r="E1320" s="11" t="s">
        <v>205</v>
      </c>
      <c r="F1320" s="12">
        <v>9792</v>
      </c>
      <c r="K1320" t="e">
        <f>(#REF!*21)/100</f>
        <v>#REF!</v>
      </c>
      <c r="L1320" t="s">
        <v>7</v>
      </c>
    </row>
    <row r="1321" spans="1:12" ht="63.75" x14ac:dyDescent="0.2">
      <c r="A1321" t="s">
        <v>29</v>
      </c>
      <c r="D1321" s="14" t="s">
        <v>1478</v>
      </c>
    </row>
    <row r="1322" spans="1:12" x14ac:dyDescent="0.2">
      <c r="A1322" s="6" t="s">
        <v>22</v>
      </c>
      <c r="B1322" s="9" t="s">
        <v>1495</v>
      </c>
      <c r="C1322" s="6" t="s">
        <v>24</v>
      </c>
      <c r="D1322" s="10" t="s">
        <v>1496</v>
      </c>
      <c r="E1322" s="11" t="s">
        <v>205</v>
      </c>
      <c r="F1322" s="12">
        <v>7152</v>
      </c>
      <c r="K1322" t="e">
        <f>(#REF!*21)/100</f>
        <v>#REF!</v>
      </c>
      <c r="L1322" t="s">
        <v>7</v>
      </c>
    </row>
    <row r="1323" spans="1:12" ht="63.75" x14ac:dyDescent="0.2">
      <c r="A1323" t="s">
        <v>29</v>
      </c>
      <c r="D1323" s="14" t="s">
        <v>1478</v>
      </c>
    </row>
    <row r="1324" spans="1:12" x14ac:dyDescent="0.2">
      <c r="A1324" s="6" t="s">
        <v>22</v>
      </c>
      <c r="B1324" s="9" t="s">
        <v>1497</v>
      </c>
      <c r="C1324" s="6" t="s">
        <v>24</v>
      </c>
      <c r="D1324" s="10" t="s">
        <v>1498</v>
      </c>
      <c r="E1324" s="11" t="s">
        <v>205</v>
      </c>
      <c r="F1324" s="12">
        <v>13080</v>
      </c>
      <c r="K1324" t="e">
        <f>(#REF!*21)/100</f>
        <v>#REF!</v>
      </c>
      <c r="L1324" t="s">
        <v>7</v>
      </c>
    </row>
    <row r="1325" spans="1:12" ht="63.75" x14ac:dyDescent="0.2">
      <c r="A1325" t="s">
        <v>29</v>
      </c>
      <c r="D1325" s="14" t="s">
        <v>1478</v>
      </c>
    </row>
    <row r="1326" spans="1:12" x14ac:dyDescent="0.2">
      <c r="A1326" s="6" t="s">
        <v>22</v>
      </c>
      <c r="B1326" s="9" t="s">
        <v>1499</v>
      </c>
      <c r="C1326" s="6" t="s">
        <v>24</v>
      </c>
      <c r="D1326" s="10" t="s">
        <v>1500</v>
      </c>
      <c r="E1326" s="11" t="s">
        <v>205</v>
      </c>
      <c r="F1326" s="12">
        <v>9252</v>
      </c>
      <c r="K1326" t="e">
        <f>(#REF!*21)/100</f>
        <v>#REF!</v>
      </c>
      <c r="L1326" t="s">
        <v>7</v>
      </c>
    </row>
    <row r="1327" spans="1:12" ht="63.75" x14ac:dyDescent="0.2">
      <c r="A1327" t="s">
        <v>29</v>
      </c>
      <c r="D1327" s="14" t="s">
        <v>1478</v>
      </c>
    </row>
    <row r="1328" spans="1:12" x14ac:dyDescent="0.2">
      <c r="A1328" s="6" t="s">
        <v>22</v>
      </c>
      <c r="B1328" s="9" t="s">
        <v>1501</v>
      </c>
      <c r="C1328" s="6" t="s">
        <v>24</v>
      </c>
      <c r="D1328" s="10" t="s">
        <v>1502</v>
      </c>
      <c r="E1328" s="11" t="s">
        <v>205</v>
      </c>
      <c r="F1328" s="12">
        <v>19320</v>
      </c>
      <c r="K1328" t="e">
        <f>(#REF!*21)/100</f>
        <v>#REF!</v>
      </c>
      <c r="L1328" t="s">
        <v>7</v>
      </c>
    </row>
    <row r="1329" spans="1:12" ht="63.75" x14ac:dyDescent="0.2">
      <c r="A1329" t="s">
        <v>29</v>
      </c>
      <c r="D1329" s="14" t="s">
        <v>1478</v>
      </c>
    </row>
    <row r="1330" spans="1:12" x14ac:dyDescent="0.2">
      <c r="A1330" s="6" t="s">
        <v>22</v>
      </c>
      <c r="B1330" s="9" t="s">
        <v>1503</v>
      </c>
      <c r="C1330" s="6" t="s">
        <v>24</v>
      </c>
      <c r="D1330" s="10" t="s">
        <v>1504</v>
      </c>
      <c r="E1330" s="11" t="s">
        <v>205</v>
      </c>
      <c r="F1330" s="12">
        <v>15360</v>
      </c>
      <c r="K1330" t="e">
        <f>(#REF!*21)/100</f>
        <v>#REF!</v>
      </c>
      <c r="L1330" t="s">
        <v>7</v>
      </c>
    </row>
    <row r="1331" spans="1:12" ht="63.75" x14ac:dyDescent="0.2">
      <c r="A1331" t="s">
        <v>29</v>
      </c>
      <c r="D1331" s="14" t="s">
        <v>1478</v>
      </c>
    </row>
    <row r="1332" spans="1:12" x14ac:dyDescent="0.2">
      <c r="A1332" s="6" t="s">
        <v>22</v>
      </c>
      <c r="B1332" s="9" t="s">
        <v>1505</v>
      </c>
      <c r="C1332" s="6" t="s">
        <v>24</v>
      </c>
      <c r="D1332" s="10" t="s">
        <v>1506</v>
      </c>
      <c r="E1332" s="11" t="s">
        <v>205</v>
      </c>
      <c r="F1332" s="12">
        <v>37920</v>
      </c>
      <c r="K1332" t="e">
        <f>(#REF!*21)/100</f>
        <v>#REF!</v>
      </c>
      <c r="L1332" t="s">
        <v>7</v>
      </c>
    </row>
    <row r="1333" spans="1:12" ht="63.75" x14ac:dyDescent="0.2">
      <c r="A1333" t="s">
        <v>29</v>
      </c>
      <c r="D1333" s="14" t="s">
        <v>1507</v>
      </c>
    </row>
    <row r="1334" spans="1:12" x14ac:dyDescent="0.2">
      <c r="A1334" s="6" t="s">
        <v>22</v>
      </c>
      <c r="B1334" s="9" t="s">
        <v>1508</v>
      </c>
      <c r="C1334" s="6" t="s">
        <v>24</v>
      </c>
      <c r="D1334" s="10" t="s">
        <v>1509</v>
      </c>
      <c r="E1334" s="11" t="s">
        <v>205</v>
      </c>
      <c r="F1334" s="12">
        <v>44520</v>
      </c>
      <c r="K1334" t="e">
        <f>(#REF!*21)/100</f>
        <v>#REF!</v>
      </c>
      <c r="L1334" t="s">
        <v>7</v>
      </c>
    </row>
    <row r="1335" spans="1:12" ht="63.75" x14ac:dyDescent="0.2">
      <c r="A1335" t="s">
        <v>29</v>
      </c>
      <c r="D1335" s="14" t="s">
        <v>1507</v>
      </c>
    </row>
    <row r="1336" spans="1:12" x14ac:dyDescent="0.2">
      <c r="A1336" s="6" t="s">
        <v>22</v>
      </c>
      <c r="B1336" s="9" t="s">
        <v>1510</v>
      </c>
      <c r="C1336" s="6" t="s">
        <v>24</v>
      </c>
      <c r="D1336" s="10" t="s">
        <v>1511</v>
      </c>
      <c r="E1336" s="11" t="s">
        <v>205</v>
      </c>
      <c r="F1336" s="12">
        <v>51240</v>
      </c>
      <c r="K1336" t="e">
        <f>(#REF!*21)/100</f>
        <v>#REF!</v>
      </c>
      <c r="L1336" t="s">
        <v>7</v>
      </c>
    </row>
    <row r="1337" spans="1:12" ht="63.75" x14ac:dyDescent="0.2">
      <c r="A1337" t="s">
        <v>29</v>
      </c>
      <c r="D1337" s="14" t="s">
        <v>1507</v>
      </c>
    </row>
    <row r="1338" spans="1:12" x14ac:dyDescent="0.2">
      <c r="A1338" s="6" t="s">
        <v>22</v>
      </c>
      <c r="B1338" s="9" t="s">
        <v>1512</v>
      </c>
      <c r="C1338" s="6" t="s">
        <v>24</v>
      </c>
      <c r="D1338" s="10" t="s">
        <v>1513</v>
      </c>
      <c r="E1338" s="11" t="s">
        <v>26</v>
      </c>
      <c r="F1338" s="12">
        <v>4560</v>
      </c>
      <c r="K1338" t="e">
        <f>(#REF!*21)/100</f>
        <v>#REF!</v>
      </c>
      <c r="L1338" t="s">
        <v>7</v>
      </c>
    </row>
    <row r="1339" spans="1:12" ht="38.25" x14ac:dyDescent="0.2">
      <c r="A1339" t="s">
        <v>29</v>
      </c>
      <c r="D1339" s="14" t="s">
        <v>1514</v>
      </c>
    </row>
    <row r="1340" spans="1:12" x14ac:dyDescent="0.2">
      <c r="A1340" s="6" t="s">
        <v>22</v>
      </c>
      <c r="B1340" s="9" t="s">
        <v>1515</v>
      </c>
      <c r="C1340" s="6" t="s">
        <v>24</v>
      </c>
      <c r="D1340" s="10" t="s">
        <v>1516</v>
      </c>
      <c r="E1340" s="11" t="s">
        <v>94</v>
      </c>
      <c r="F1340" s="12">
        <v>16080</v>
      </c>
      <c r="K1340" t="e">
        <f>(#REF!*21)/100</f>
        <v>#REF!</v>
      </c>
      <c r="L1340" t="s">
        <v>7</v>
      </c>
    </row>
    <row r="1341" spans="1:12" ht="76.5" x14ac:dyDescent="0.2">
      <c r="A1341" t="s">
        <v>29</v>
      </c>
      <c r="D1341" s="14" t="s">
        <v>1517</v>
      </c>
    </row>
    <row r="1342" spans="1:12" x14ac:dyDescent="0.2">
      <c r="A1342" s="6" t="s">
        <v>22</v>
      </c>
      <c r="B1342" s="9" t="s">
        <v>1518</v>
      </c>
      <c r="C1342" s="6" t="s">
        <v>24</v>
      </c>
      <c r="D1342" s="10" t="s">
        <v>1519</v>
      </c>
      <c r="E1342" s="11" t="s">
        <v>94</v>
      </c>
      <c r="F1342" s="12">
        <v>18480</v>
      </c>
      <c r="K1342" t="e">
        <f>(#REF!*21)/100</f>
        <v>#REF!</v>
      </c>
      <c r="L1342" t="s">
        <v>7</v>
      </c>
    </row>
    <row r="1343" spans="1:12" ht="76.5" x14ac:dyDescent="0.2">
      <c r="A1343" t="s">
        <v>29</v>
      </c>
      <c r="D1343" s="14" t="s">
        <v>1517</v>
      </c>
    </row>
    <row r="1344" spans="1:12" x14ac:dyDescent="0.2">
      <c r="A1344" s="6" t="s">
        <v>22</v>
      </c>
      <c r="B1344" s="9" t="s">
        <v>1520</v>
      </c>
      <c r="C1344" s="6" t="s">
        <v>24</v>
      </c>
      <c r="D1344" s="10" t="s">
        <v>1521</v>
      </c>
      <c r="E1344" s="11" t="s">
        <v>94</v>
      </c>
      <c r="F1344" s="12">
        <v>20880</v>
      </c>
      <c r="K1344" t="e">
        <f>(#REF!*21)/100</f>
        <v>#REF!</v>
      </c>
      <c r="L1344" t="s">
        <v>7</v>
      </c>
    </row>
    <row r="1345" spans="1:12" ht="76.5" x14ac:dyDescent="0.2">
      <c r="A1345" t="s">
        <v>29</v>
      </c>
      <c r="D1345" s="14" t="s">
        <v>1517</v>
      </c>
    </row>
    <row r="1346" spans="1:12" x14ac:dyDescent="0.2">
      <c r="A1346" s="6" t="s">
        <v>22</v>
      </c>
      <c r="B1346" s="9" t="s">
        <v>1522</v>
      </c>
      <c r="C1346" s="6" t="s">
        <v>24</v>
      </c>
      <c r="D1346" s="10" t="s">
        <v>1523</v>
      </c>
      <c r="E1346" s="11" t="s">
        <v>94</v>
      </c>
      <c r="F1346" s="12">
        <v>32640</v>
      </c>
      <c r="K1346" t="e">
        <f>(#REF!*21)/100</f>
        <v>#REF!</v>
      </c>
      <c r="L1346" t="s">
        <v>7</v>
      </c>
    </row>
    <row r="1347" spans="1:12" ht="76.5" x14ac:dyDescent="0.2">
      <c r="A1347" t="s">
        <v>29</v>
      </c>
      <c r="D1347" s="14" t="s">
        <v>1517</v>
      </c>
    </row>
    <row r="1348" spans="1:12" x14ac:dyDescent="0.2">
      <c r="A1348" s="6" t="s">
        <v>22</v>
      </c>
      <c r="B1348" s="9" t="s">
        <v>1524</v>
      </c>
      <c r="C1348" s="6" t="s">
        <v>24</v>
      </c>
      <c r="D1348" s="10" t="s">
        <v>1525</v>
      </c>
      <c r="E1348" s="11" t="s">
        <v>94</v>
      </c>
      <c r="F1348" s="12">
        <v>40200</v>
      </c>
      <c r="K1348" t="e">
        <f>(#REF!*21)/100</f>
        <v>#REF!</v>
      </c>
      <c r="L1348" t="s">
        <v>7</v>
      </c>
    </row>
    <row r="1349" spans="1:12" ht="76.5" x14ac:dyDescent="0.2">
      <c r="A1349" t="s">
        <v>29</v>
      </c>
      <c r="D1349" s="14" t="s">
        <v>1517</v>
      </c>
    </row>
    <row r="1350" spans="1:12" x14ac:dyDescent="0.2">
      <c r="A1350" s="6" t="s">
        <v>22</v>
      </c>
      <c r="B1350" s="9" t="s">
        <v>1526</v>
      </c>
      <c r="C1350" s="6" t="s">
        <v>24</v>
      </c>
      <c r="D1350" s="10" t="s">
        <v>1527</v>
      </c>
      <c r="E1350" s="11" t="s">
        <v>94</v>
      </c>
      <c r="F1350" s="12">
        <v>51960</v>
      </c>
      <c r="K1350" t="e">
        <f>(#REF!*21)/100</f>
        <v>#REF!</v>
      </c>
      <c r="L1350" t="s">
        <v>7</v>
      </c>
    </row>
    <row r="1351" spans="1:12" ht="76.5" x14ac:dyDescent="0.2">
      <c r="A1351" t="s">
        <v>29</v>
      </c>
      <c r="D1351" s="14" t="s">
        <v>1517</v>
      </c>
    </row>
    <row r="1352" spans="1:12" x14ac:dyDescent="0.2">
      <c r="A1352" s="6" t="s">
        <v>22</v>
      </c>
      <c r="B1352" s="9" t="s">
        <v>1528</v>
      </c>
      <c r="C1352" s="6" t="s">
        <v>24</v>
      </c>
      <c r="D1352" s="10" t="s">
        <v>1529</v>
      </c>
      <c r="E1352" s="11" t="s">
        <v>94</v>
      </c>
      <c r="F1352" s="12">
        <v>76440</v>
      </c>
      <c r="K1352" t="e">
        <f>(#REF!*21)/100</f>
        <v>#REF!</v>
      </c>
      <c r="L1352" t="s">
        <v>7</v>
      </c>
    </row>
    <row r="1353" spans="1:12" ht="76.5" x14ac:dyDescent="0.2">
      <c r="A1353" t="s">
        <v>29</v>
      </c>
      <c r="D1353" s="14" t="s">
        <v>1517</v>
      </c>
    </row>
    <row r="1354" spans="1:12" x14ac:dyDescent="0.2">
      <c r="A1354" s="6" t="s">
        <v>22</v>
      </c>
      <c r="B1354" s="9" t="s">
        <v>1530</v>
      </c>
      <c r="C1354" s="6" t="s">
        <v>24</v>
      </c>
      <c r="D1354" s="10" t="s">
        <v>1531</v>
      </c>
      <c r="E1354" s="11" t="s">
        <v>205</v>
      </c>
      <c r="F1354" s="12">
        <v>132</v>
      </c>
      <c r="K1354" t="e">
        <f>(#REF!*21)/100</f>
        <v>#REF!</v>
      </c>
      <c r="L1354" t="s">
        <v>7</v>
      </c>
    </row>
    <row r="1355" spans="1:12" ht="25.5" x14ac:dyDescent="0.2">
      <c r="A1355" t="s">
        <v>29</v>
      </c>
      <c r="D1355" s="14" t="s">
        <v>1532</v>
      </c>
    </row>
    <row r="1356" spans="1:12" x14ac:dyDescent="0.2">
      <c r="A1356" s="6" t="s">
        <v>22</v>
      </c>
      <c r="B1356" s="9" t="s">
        <v>1533</v>
      </c>
      <c r="C1356" s="6" t="s">
        <v>24</v>
      </c>
      <c r="D1356" s="10" t="s">
        <v>1534</v>
      </c>
      <c r="E1356" s="11" t="s">
        <v>205</v>
      </c>
      <c r="F1356" s="12">
        <v>201.6</v>
      </c>
      <c r="K1356" t="e">
        <f>(#REF!*21)/100</f>
        <v>#REF!</v>
      </c>
      <c r="L1356" t="s">
        <v>7</v>
      </c>
    </row>
    <row r="1357" spans="1:12" ht="25.5" x14ac:dyDescent="0.2">
      <c r="A1357" t="s">
        <v>29</v>
      </c>
      <c r="D1357" s="14" t="s">
        <v>1532</v>
      </c>
    </row>
    <row r="1358" spans="1:12" x14ac:dyDescent="0.2">
      <c r="A1358" s="6" t="s">
        <v>22</v>
      </c>
      <c r="B1358" s="9" t="s">
        <v>1535</v>
      </c>
      <c r="C1358" s="6" t="s">
        <v>24</v>
      </c>
      <c r="D1358" s="10" t="s">
        <v>1536</v>
      </c>
      <c r="E1358" s="11" t="s">
        <v>205</v>
      </c>
      <c r="F1358" s="12">
        <v>267.59999999999997</v>
      </c>
      <c r="K1358" t="e">
        <f>(#REF!*21)/100</f>
        <v>#REF!</v>
      </c>
      <c r="L1358" t="s">
        <v>7</v>
      </c>
    </row>
    <row r="1359" spans="1:12" ht="25.5" x14ac:dyDescent="0.2">
      <c r="A1359" t="s">
        <v>29</v>
      </c>
      <c r="D1359" s="14" t="s">
        <v>1532</v>
      </c>
    </row>
    <row r="1360" spans="1:12" x14ac:dyDescent="0.2">
      <c r="A1360" s="6" t="s">
        <v>22</v>
      </c>
      <c r="B1360" s="9" t="s">
        <v>1537</v>
      </c>
      <c r="C1360" s="6" t="s">
        <v>24</v>
      </c>
      <c r="D1360" s="10" t="s">
        <v>1538</v>
      </c>
      <c r="E1360" s="11" t="s">
        <v>205</v>
      </c>
      <c r="F1360" s="12">
        <v>244.79999999999998</v>
      </c>
      <c r="K1360" t="e">
        <f>(#REF!*21)/100</f>
        <v>#REF!</v>
      </c>
      <c r="L1360" t="s">
        <v>7</v>
      </c>
    </row>
    <row r="1361" spans="1:14" ht="25.5" x14ac:dyDescent="0.2">
      <c r="A1361" t="s">
        <v>29</v>
      </c>
      <c r="D1361" s="14" t="s">
        <v>1532</v>
      </c>
    </row>
    <row r="1362" spans="1:14" x14ac:dyDescent="0.2">
      <c r="A1362" s="6" t="s">
        <v>22</v>
      </c>
      <c r="B1362" s="9" t="s">
        <v>1539</v>
      </c>
      <c r="C1362" s="6" t="s">
        <v>24</v>
      </c>
      <c r="D1362" s="10" t="s">
        <v>1540</v>
      </c>
      <c r="E1362" s="11" t="s">
        <v>205</v>
      </c>
      <c r="F1362" s="12">
        <v>412.8</v>
      </c>
      <c r="K1362" t="e">
        <f>(#REF!*21)/100</f>
        <v>#REF!</v>
      </c>
      <c r="L1362" t="s">
        <v>7</v>
      </c>
    </row>
    <row r="1363" spans="1:14" ht="25.5" x14ac:dyDescent="0.2">
      <c r="A1363" t="s">
        <v>29</v>
      </c>
      <c r="D1363" s="14" t="s">
        <v>1532</v>
      </c>
    </row>
    <row r="1364" spans="1:14" x14ac:dyDescent="0.2">
      <c r="A1364" s="6" t="s">
        <v>22</v>
      </c>
      <c r="B1364" s="9" t="s">
        <v>1541</v>
      </c>
      <c r="C1364" s="6" t="s">
        <v>24</v>
      </c>
      <c r="D1364" s="10" t="s">
        <v>1542</v>
      </c>
      <c r="E1364" s="11" t="s">
        <v>205</v>
      </c>
      <c r="F1364" s="12">
        <v>560.4</v>
      </c>
      <c r="K1364" t="e">
        <f>(#REF!*21)/100</f>
        <v>#REF!</v>
      </c>
      <c r="L1364" t="s">
        <v>7</v>
      </c>
    </row>
    <row r="1365" spans="1:14" ht="25.5" x14ac:dyDescent="0.2">
      <c r="A1365" t="s">
        <v>29</v>
      </c>
      <c r="D1365" s="14" t="s">
        <v>1532</v>
      </c>
    </row>
    <row r="1366" spans="1:14" x14ac:dyDescent="0.2">
      <c r="A1366" s="6" t="s">
        <v>22</v>
      </c>
      <c r="B1366" s="9" t="s">
        <v>1543</v>
      </c>
      <c r="C1366" s="6" t="s">
        <v>24</v>
      </c>
      <c r="D1366" s="10" t="s">
        <v>1544</v>
      </c>
      <c r="E1366" s="11" t="s">
        <v>205</v>
      </c>
      <c r="F1366" s="12">
        <v>399.59999999999997</v>
      </c>
      <c r="K1366" t="e">
        <f>(#REF!*21)/100</f>
        <v>#REF!</v>
      </c>
      <c r="L1366" t="s">
        <v>7</v>
      </c>
    </row>
    <row r="1367" spans="1:14" ht="76.5" x14ac:dyDescent="0.2">
      <c r="A1367" t="s">
        <v>29</v>
      </c>
      <c r="D1367" s="14" t="s">
        <v>1545</v>
      </c>
    </row>
    <row r="1368" spans="1:14" ht="12.75" customHeight="1" x14ac:dyDescent="0.2">
      <c r="A1368" s="2" t="s">
        <v>20</v>
      </c>
      <c r="B1368" s="17" t="s">
        <v>250</v>
      </c>
      <c r="C1368" s="2"/>
      <c r="D1368" s="8" t="s">
        <v>1546</v>
      </c>
      <c r="E1368" s="2"/>
      <c r="F1368" s="2"/>
      <c r="K1368" t="e">
        <f>0+N1368</f>
        <v>#REF!</v>
      </c>
      <c r="M1368" t="e">
        <f>0+#REF!</f>
        <v>#REF!</v>
      </c>
      <c r="N1368" t="e">
        <f>0+K1369</f>
        <v>#REF!</v>
      </c>
    </row>
    <row r="1369" spans="1:14" x14ac:dyDescent="0.2">
      <c r="A1369" s="6" t="s">
        <v>22</v>
      </c>
      <c r="B1369" s="9" t="s">
        <v>1547</v>
      </c>
      <c r="C1369" s="6" t="s">
        <v>24</v>
      </c>
      <c r="D1369" s="10" t="s">
        <v>1548</v>
      </c>
      <c r="E1369" s="11" t="s">
        <v>205</v>
      </c>
      <c r="F1369" s="12">
        <v>36120</v>
      </c>
      <c r="K1369" t="e">
        <f>(#REF!*21)/100</f>
        <v>#REF!</v>
      </c>
      <c r="L1369" t="s">
        <v>7</v>
      </c>
    </row>
    <row r="1370" spans="1:14" ht="204" x14ac:dyDescent="0.2">
      <c r="A1370" t="s">
        <v>29</v>
      </c>
      <c r="D1370" s="14" t="s">
        <v>1549</v>
      </c>
    </row>
    <row r="1371" spans="1:14" ht="12.75" customHeight="1" x14ac:dyDescent="0.2">
      <c r="A1371" s="2" t="s">
        <v>20</v>
      </c>
      <c r="B1371" s="17" t="s">
        <v>258</v>
      </c>
      <c r="C1371" s="2"/>
      <c r="D1371" s="8" t="s">
        <v>1550</v>
      </c>
      <c r="E1371" s="2"/>
      <c r="F1371" s="2"/>
      <c r="K1371" t="e">
        <f>0+N1371</f>
        <v>#REF!</v>
      </c>
      <c r="M1371" t="e">
        <f>0+#REF!+#REF!+#REF!+#REF!+#REF!+#REF!+#REF!+#REF!+#REF!+#REF!+#REF!+#REF!+#REF!+#REF!+#REF!+#REF!+#REF!+#REF!+#REF!+#REF!+#REF!+#REF!+#REF!+#REF!+#REF!</f>
        <v>#REF!</v>
      </c>
      <c r="N1371" t="e">
        <f>0+K1372+K1374+K1376+K1378+K1380+K1382+K1384+K1386+K1388+K1390+K1392+K1394+K1396+K1398+K1400+K1402+K1404+K1406+K1408+K1410+K1412+K1414+K1416+K1418+K1420</f>
        <v>#REF!</v>
      </c>
    </row>
    <row r="1372" spans="1:14" x14ac:dyDescent="0.2">
      <c r="A1372" s="6" t="s">
        <v>22</v>
      </c>
      <c r="B1372" s="9" t="s">
        <v>1551</v>
      </c>
      <c r="C1372" s="6" t="s">
        <v>24</v>
      </c>
      <c r="D1372" s="10" t="s">
        <v>1552</v>
      </c>
      <c r="E1372" s="11" t="s">
        <v>26</v>
      </c>
      <c r="F1372" s="12">
        <v>6840</v>
      </c>
      <c r="K1372" t="e">
        <f>(#REF!*21)/100</f>
        <v>#REF!</v>
      </c>
      <c r="L1372" t="s">
        <v>7</v>
      </c>
    </row>
    <row r="1373" spans="1:14" ht="114.75" x14ac:dyDescent="0.2">
      <c r="A1373" t="s">
        <v>29</v>
      </c>
      <c r="D1373" s="14" t="s">
        <v>1553</v>
      </c>
    </row>
    <row r="1374" spans="1:14" x14ac:dyDescent="0.2">
      <c r="A1374" s="6" t="s">
        <v>22</v>
      </c>
      <c r="B1374" s="9" t="s">
        <v>1554</v>
      </c>
      <c r="C1374" s="6" t="s">
        <v>24</v>
      </c>
      <c r="D1374" s="10" t="s">
        <v>1555</v>
      </c>
      <c r="E1374" s="11" t="s">
        <v>26</v>
      </c>
      <c r="F1374" s="12">
        <v>1692</v>
      </c>
      <c r="K1374" t="e">
        <f>(#REF!*21)/100</f>
        <v>#REF!</v>
      </c>
      <c r="L1374" t="s">
        <v>7</v>
      </c>
    </row>
    <row r="1375" spans="1:14" ht="114.75" x14ac:dyDescent="0.2">
      <c r="A1375" t="s">
        <v>29</v>
      </c>
      <c r="D1375" s="14" t="s">
        <v>1553</v>
      </c>
    </row>
    <row r="1376" spans="1:14" x14ac:dyDescent="0.2">
      <c r="A1376" s="6" t="s">
        <v>22</v>
      </c>
      <c r="B1376" s="9" t="s">
        <v>1556</v>
      </c>
      <c r="C1376" s="6" t="s">
        <v>24</v>
      </c>
      <c r="D1376" s="10" t="s">
        <v>1557</v>
      </c>
      <c r="E1376" s="11" t="s">
        <v>26</v>
      </c>
      <c r="F1376" s="12">
        <v>2736</v>
      </c>
      <c r="K1376" t="e">
        <f>(#REF!*21)/100</f>
        <v>#REF!</v>
      </c>
      <c r="L1376" t="s">
        <v>7</v>
      </c>
    </row>
    <row r="1377" spans="1:12" ht="114.75" x14ac:dyDescent="0.2">
      <c r="A1377" t="s">
        <v>29</v>
      </c>
      <c r="D1377" s="14" t="s">
        <v>1553</v>
      </c>
    </row>
    <row r="1378" spans="1:12" x14ac:dyDescent="0.2">
      <c r="A1378" s="6" t="s">
        <v>22</v>
      </c>
      <c r="B1378" s="9" t="s">
        <v>1558</v>
      </c>
      <c r="C1378" s="6" t="s">
        <v>24</v>
      </c>
      <c r="D1378" s="10" t="s">
        <v>1559</v>
      </c>
      <c r="E1378" s="11" t="s">
        <v>26</v>
      </c>
      <c r="F1378" s="12">
        <v>4284</v>
      </c>
      <c r="K1378" t="e">
        <f>(#REF!*21)/100</f>
        <v>#REF!</v>
      </c>
      <c r="L1378" t="s">
        <v>7</v>
      </c>
    </row>
    <row r="1379" spans="1:12" ht="114.75" x14ac:dyDescent="0.2">
      <c r="A1379" t="s">
        <v>29</v>
      </c>
      <c r="D1379" s="14" t="s">
        <v>1553</v>
      </c>
    </row>
    <row r="1380" spans="1:12" x14ac:dyDescent="0.2">
      <c r="A1380" s="6" t="s">
        <v>22</v>
      </c>
      <c r="B1380" s="9" t="s">
        <v>1560</v>
      </c>
      <c r="C1380" s="6" t="s">
        <v>24</v>
      </c>
      <c r="D1380" s="10" t="s">
        <v>1561</v>
      </c>
      <c r="E1380" s="11" t="s">
        <v>26</v>
      </c>
      <c r="F1380" s="12">
        <v>5868</v>
      </c>
      <c r="K1380" t="e">
        <f>(#REF!*21)/100</f>
        <v>#REF!</v>
      </c>
      <c r="L1380" t="s">
        <v>7</v>
      </c>
    </row>
    <row r="1381" spans="1:12" ht="114.75" x14ac:dyDescent="0.2">
      <c r="A1381" t="s">
        <v>29</v>
      </c>
      <c r="D1381" s="14" t="s">
        <v>1553</v>
      </c>
    </row>
    <row r="1382" spans="1:12" x14ac:dyDescent="0.2">
      <c r="A1382" s="6" t="s">
        <v>22</v>
      </c>
      <c r="B1382" s="9" t="s">
        <v>1562</v>
      </c>
      <c r="C1382" s="6" t="s">
        <v>24</v>
      </c>
      <c r="D1382" s="10" t="s">
        <v>1563</v>
      </c>
      <c r="E1382" s="11" t="s">
        <v>26</v>
      </c>
      <c r="F1382" s="12">
        <v>8748</v>
      </c>
      <c r="K1382" t="e">
        <f>(#REF!*21)/100</f>
        <v>#REF!</v>
      </c>
      <c r="L1382" t="s">
        <v>7</v>
      </c>
    </row>
    <row r="1383" spans="1:12" ht="114.75" x14ac:dyDescent="0.2">
      <c r="A1383" t="s">
        <v>29</v>
      </c>
      <c r="D1383" s="14" t="s">
        <v>1553</v>
      </c>
    </row>
    <row r="1384" spans="1:12" x14ac:dyDescent="0.2">
      <c r="A1384" s="6" t="s">
        <v>22</v>
      </c>
      <c r="B1384" s="9" t="s">
        <v>1564</v>
      </c>
      <c r="C1384" s="6" t="s">
        <v>24</v>
      </c>
      <c r="D1384" s="10" t="s">
        <v>1565</v>
      </c>
      <c r="E1384" s="11" t="s">
        <v>41</v>
      </c>
      <c r="F1384" s="12">
        <v>6576</v>
      </c>
      <c r="K1384" t="e">
        <f>(#REF!*21)/100</f>
        <v>#REF!</v>
      </c>
      <c r="L1384" t="s">
        <v>7</v>
      </c>
    </row>
    <row r="1385" spans="1:12" ht="114.75" x14ac:dyDescent="0.2">
      <c r="A1385" t="s">
        <v>29</v>
      </c>
      <c r="D1385" s="14" t="s">
        <v>1566</v>
      </c>
    </row>
    <row r="1386" spans="1:12" x14ac:dyDescent="0.2">
      <c r="A1386" s="6" t="s">
        <v>22</v>
      </c>
      <c r="B1386" s="9" t="s">
        <v>1567</v>
      </c>
      <c r="C1386" s="6" t="s">
        <v>24</v>
      </c>
      <c r="D1386" s="10" t="s">
        <v>1568</v>
      </c>
      <c r="E1386" s="11" t="s">
        <v>205</v>
      </c>
      <c r="F1386" s="12">
        <v>1572</v>
      </c>
      <c r="K1386" t="e">
        <f>(#REF!*21)/100</f>
        <v>#REF!</v>
      </c>
      <c r="L1386" t="s">
        <v>7</v>
      </c>
    </row>
    <row r="1387" spans="1:12" ht="127.5" x14ac:dyDescent="0.2">
      <c r="A1387" t="s">
        <v>29</v>
      </c>
      <c r="D1387" s="14" t="s">
        <v>1569</v>
      </c>
    </row>
    <row r="1388" spans="1:12" x14ac:dyDescent="0.2">
      <c r="A1388" s="6" t="s">
        <v>22</v>
      </c>
      <c r="B1388" s="9" t="s">
        <v>1570</v>
      </c>
      <c r="C1388" s="6" t="s">
        <v>24</v>
      </c>
      <c r="D1388" s="10" t="s">
        <v>1571</v>
      </c>
      <c r="E1388" s="11" t="s">
        <v>205</v>
      </c>
      <c r="F1388" s="12">
        <v>1932</v>
      </c>
      <c r="K1388" t="e">
        <f>(#REF!*21)/100</f>
        <v>#REF!</v>
      </c>
      <c r="L1388" t="s">
        <v>7</v>
      </c>
    </row>
    <row r="1389" spans="1:12" ht="127.5" x14ac:dyDescent="0.2">
      <c r="A1389" t="s">
        <v>29</v>
      </c>
      <c r="D1389" s="14" t="s">
        <v>1569</v>
      </c>
    </row>
    <row r="1390" spans="1:12" x14ac:dyDescent="0.2">
      <c r="A1390" s="6" t="s">
        <v>22</v>
      </c>
      <c r="B1390" s="9" t="s">
        <v>1572</v>
      </c>
      <c r="C1390" s="6" t="s">
        <v>24</v>
      </c>
      <c r="D1390" s="10" t="s">
        <v>1573</v>
      </c>
      <c r="E1390" s="11" t="s">
        <v>205</v>
      </c>
      <c r="F1390" s="12">
        <v>3144</v>
      </c>
      <c r="K1390" t="e">
        <f>(#REF!*21)/100</f>
        <v>#REF!</v>
      </c>
      <c r="L1390" t="s">
        <v>7</v>
      </c>
    </row>
    <row r="1391" spans="1:12" ht="127.5" x14ac:dyDescent="0.2">
      <c r="A1391" t="s">
        <v>29</v>
      </c>
      <c r="D1391" s="14" t="s">
        <v>1569</v>
      </c>
    </row>
    <row r="1392" spans="1:12" x14ac:dyDescent="0.2">
      <c r="A1392" s="6" t="s">
        <v>22</v>
      </c>
      <c r="B1392" s="9" t="s">
        <v>1574</v>
      </c>
      <c r="C1392" s="6" t="s">
        <v>24</v>
      </c>
      <c r="D1392" s="10" t="s">
        <v>1575</v>
      </c>
      <c r="E1392" s="11" t="s">
        <v>205</v>
      </c>
      <c r="F1392" s="12">
        <v>3696</v>
      </c>
      <c r="K1392" t="e">
        <f>(#REF!*21)/100</f>
        <v>#REF!</v>
      </c>
      <c r="L1392" t="s">
        <v>7</v>
      </c>
    </row>
    <row r="1393" spans="1:12" ht="127.5" x14ac:dyDescent="0.2">
      <c r="A1393" t="s">
        <v>29</v>
      </c>
      <c r="D1393" s="14" t="s">
        <v>1569</v>
      </c>
    </row>
    <row r="1394" spans="1:12" x14ac:dyDescent="0.2">
      <c r="A1394" s="6" t="s">
        <v>22</v>
      </c>
      <c r="B1394" s="9" t="s">
        <v>1576</v>
      </c>
      <c r="C1394" s="6" t="s">
        <v>24</v>
      </c>
      <c r="D1394" s="10" t="s">
        <v>1577</v>
      </c>
      <c r="E1394" s="11" t="s">
        <v>205</v>
      </c>
      <c r="F1394" s="12">
        <v>5232</v>
      </c>
      <c r="K1394" t="e">
        <f>(#REF!*21)/100</f>
        <v>#REF!</v>
      </c>
      <c r="L1394" t="s">
        <v>7</v>
      </c>
    </row>
    <row r="1395" spans="1:12" ht="127.5" x14ac:dyDescent="0.2">
      <c r="A1395" t="s">
        <v>29</v>
      </c>
      <c r="D1395" s="14" t="s">
        <v>1569</v>
      </c>
    </row>
    <row r="1396" spans="1:12" x14ac:dyDescent="0.2">
      <c r="A1396" s="6" t="s">
        <v>22</v>
      </c>
      <c r="B1396" s="9" t="s">
        <v>1578</v>
      </c>
      <c r="C1396" s="6" t="s">
        <v>24</v>
      </c>
      <c r="D1396" s="10" t="s">
        <v>1579</v>
      </c>
      <c r="E1396" s="11" t="s">
        <v>205</v>
      </c>
      <c r="F1396" s="12">
        <v>5964</v>
      </c>
      <c r="K1396" t="e">
        <f>(#REF!*21)/100</f>
        <v>#REF!</v>
      </c>
      <c r="L1396" t="s">
        <v>7</v>
      </c>
    </row>
    <row r="1397" spans="1:12" ht="127.5" x14ac:dyDescent="0.2">
      <c r="A1397" t="s">
        <v>29</v>
      </c>
      <c r="D1397" s="14" t="s">
        <v>1569</v>
      </c>
    </row>
    <row r="1398" spans="1:12" x14ac:dyDescent="0.2">
      <c r="A1398" s="6" t="s">
        <v>22</v>
      </c>
      <c r="B1398" s="9" t="s">
        <v>1580</v>
      </c>
      <c r="C1398" s="6" t="s">
        <v>24</v>
      </c>
      <c r="D1398" s="10" t="s">
        <v>1581</v>
      </c>
      <c r="E1398" s="11" t="s">
        <v>205</v>
      </c>
      <c r="F1398" s="12">
        <v>13080</v>
      </c>
      <c r="K1398" t="e">
        <f>(#REF!*21)/100</f>
        <v>#REF!</v>
      </c>
      <c r="L1398" t="s">
        <v>7</v>
      </c>
    </row>
    <row r="1399" spans="1:12" ht="127.5" x14ac:dyDescent="0.2">
      <c r="A1399" t="s">
        <v>29</v>
      </c>
      <c r="D1399" s="14" t="s">
        <v>1582</v>
      </c>
    </row>
    <row r="1400" spans="1:12" x14ac:dyDescent="0.2">
      <c r="A1400" s="6" t="s">
        <v>22</v>
      </c>
      <c r="B1400" s="9" t="s">
        <v>1583</v>
      </c>
      <c r="C1400" s="6" t="s">
        <v>24</v>
      </c>
      <c r="D1400" s="10" t="s">
        <v>1584</v>
      </c>
      <c r="E1400" s="11" t="s">
        <v>205</v>
      </c>
      <c r="F1400" s="12">
        <v>336</v>
      </c>
      <c r="K1400" t="e">
        <f>(#REF!*21)/100</f>
        <v>#REF!</v>
      </c>
      <c r="L1400" t="s">
        <v>7</v>
      </c>
    </row>
    <row r="1401" spans="1:12" ht="127.5" x14ac:dyDescent="0.2">
      <c r="A1401" t="s">
        <v>29</v>
      </c>
      <c r="D1401" s="14" t="s">
        <v>1582</v>
      </c>
    </row>
    <row r="1402" spans="1:12" x14ac:dyDescent="0.2">
      <c r="A1402" s="6" t="s">
        <v>22</v>
      </c>
      <c r="B1402" s="9" t="s">
        <v>1585</v>
      </c>
      <c r="C1402" s="6" t="s">
        <v>24</v>
      </c>
      <c r="D1402" s="10" t="s">
        <v>1586</v>
      </c>
      <c r="E1402" s="11" t="s">
        <v>205</v>
      </c>
      <c r="F1402" s="12">
        <v>457.2</v>
      </c>
      <c r="K1402" t="e">
        <f>(#REF!*21)/100</f>
        <v>#REF!</v>
      </c>
      <c r="L1402" t="s">
        <v>7</v>
      </c>
    </row>
    <row r="1403" spans="1:12" ht="127.5" x14ac:dyDescent="0.2">
      <c r="A1403" t="s">
        <v>29</v>
      </c>
      <c r="D1403" s="14" t="s">
        <v>1582</v>
      </c>
    </row>
    <row r="1404" spans="1:12" x14ac:dyDescent="0.2">
      <c r="A1404" s="6" t="s">
        <v>22</v>
      </c>
      <c r="B1404" s="9" t="s">
        <v>1587</v>
      </c>
      <c r="C1404" s="6" t="s">
        <v>24</v>
      </c>
      <c r="D1404" s="10" t="s">
        <v>1588</v>
      </c>
      <c r="E1404" s="11" t="s">
        <v>205</v>
      </c>
      <c r="F1404" s="12">
        <v>1572</v>
      </c>
      <c r="K1404" t="e">
        <f>(#REF!*21)/100</f>
        <v>#REF!</v>
      </c>
      <c r="L1404" t="s">
        <v>7</v>
      </c>
    </row>
    <row r="1405" spans="1:12" ht="89.25" x14ac:dyDescent="0.2">
      <c r="A1405" t="s">
        <v>29</v>
      </c>
      <c r="D1405" s="14" t="s">
        <v>1589</v>
      </c>
    </row>
    <row r="1406" spans="1:12" x14ac:dyDescent="0.2">
      <c r="A1406" s="6" t="s">
        <v>22</v>
      </c>
      <c r="B1406" s="9" t="s">
        <v>1590</v>
      </c>
      <c r="C1406" s="6" t="s">
        <v>24</v>
      </c>
      <c r="D1406" s="10" t="s">
        <v>1591</v>
      </c>
      <c r="E1406" s="11" t="s">
        <v>205</v>
      </c>
      <c r="F1406" s="12">
        <v>1932</v>
      </c>
      <c r="K1406" t="e">
        <f>(#REF!*21)/100</f>
        <v>#REF!</v>
      </c>
      <c r="L1406" t="s">
        <v>7</v>
      </c>
    </row>
    <row r="1407" spans="1:12" ht="89.25" x14ac:dyDescent="0.2">
      <c r="A1407" t="s">
        <v>29</v>
      </c>
      <c r="D1407" s="14" t="s">
        <v>1589</v>
      </c>
    </row>
    <row r="1408" spans="1:12" x14ac:dyDescent="0.2">
      <c r="A1408" s="6" t="s">
        <v>22</v>
      </c>
      <c r="B1408" s="9" t="s">
        <v>1592</v>
      </c>
      <c r="C1408" s="6" t="s">
        <v>24</v>
      </c>
      <c r="D1408" s="10" t="s">
        <v>1593</v>
      </c>
      <c r="E1408" s="11" t="s">
        <v>94</v>
      </c>
      <c r="F1408" s="12">
        <v>2424</v>
      </c>
      <c r="K1408" t="e">
        <f>(#REF!*21)/100</f>
        <v>#REF!</v>
      </c>
      <c r="L1408" t="s">
        <v>7</v>
      </c>
    </row>
    <row r="1409" spans="1:14" ht="102" x14ac:dyDescent="0.2">
      <c r="A1409" t="s">
        <v>29</v>
      </c>
      <c r="D1409" s="14" t="s">
        <v>1594</v>
      </c>
    </row>
    <row r="1410" spans="1:14" x14ac:dyDescent="0.2">
      <c r="A1410" s="6" t="s">
        <v>22</v>
      </c>
      <c r="B1410" s="9" t="s">
        <v>1595</v>
      </c>
      <c r="C1410" s="6" t="s">
        <v>24</v>
      </c>
      <c r="D1410" s="10" t="s">
        <v>1596</v>
      </c>
      <c r="E1410" s="11" t="s">
        <v>94</v>
      </c>
      <c r="F1410" s="12">
        <v>3888</v>
      </c>
      <c r="K1410" t="e">
        <f>(#REF!*21)/100</f>
        <v>#REF!</v>
      </c>
      <c r="L1410" t="s">
        <v>7</v>
      </c>
    </row>
    <row r="1411" spans="1:14" ht="102" x14ac:dyDescent="0.2">
      <c r="A1411" t="s">
        <v>29</v>
      </c>
      <c r="D1411" s="14" t="s">
        <v>1594</v>
      </c>
    </row>
    <row r="1412" spans="1:14" ht="25.5" x14ac:dyDescent="0.2">
      <c r="A1412" s="6" t="s">
        <v>22</v>
      </c>
      <c r="B1412" s="9" t="s">
        <v>1597</v>
      </c>
      <c r="C1412" s="6" t="s">
        <v>24</v>
      </c>
      <c r="D1412" s="10" t="s">
        <v>1598</v>
      </c>
      <c r="E1412" s="11" t="s">
        <v>26</v>
      </c>
      <c r="F1412" s="12">
        <v>2652</v>
      </c>
      <c r="K1412" t="e">
        <f>(#REF!*21)/100</f>
        <v>#REF!</v>
      </c>
      <c r="L1412" t="s">
        <v>7</v>
      </c>
    </row>
    <row r="1413" spans="1:14" ht="89.25" x14ac:dyDescent="0.2">
      <c r="A1413" t="s">
        <v>29</v>
      </c>
      <c r="D1413" s="14" t="s">
        <v>1599</v>
      </c>
    </row>
    <row r="1414" spans="1:14" x14ac:dyDescent="0.2">
      <c r="A1414" s="6" t="s">
        <v>22</v>
      </c>
      <c r="B1414" s="9" t="s">
        <v>1600</v>
      </c>
      <c r="C1414" s="6" t="s">
        <v>24</v>
      </c>
      <c r="D1414" s="10" t="s">
        <v>1601</v>
      </c>
      <c r="E1414" s="11" t="s">
        <v>26</v>
      </c>
      <c r="F1414" s="12">
        <v>7104</v>
      </c>
      <c r="K1414" t="e">
        <f>(#REF!*21)/100</f>
        <v>#REF!</v>
      </c>
      <c r="L1414" t="s">
        <v>7</v>
      </c>
    </row>
    <row r="1415" spans="1:14" ht="89.25" x14ac:dyDescent="0.2">
      <c r="A1415" t="s">
        <v>29</v>
      </c>
      <c r="D1415" s="14" t="s">
        <v>1599</v>
      </c>
    </row>
    <row r="1416" spans="1:14" x14ac:dyDescent="0.2">
      <c r="A1416" s="6" t="s">
        <v>22</v>
      </c>
      <c r="B1416" s="9" t="s">
        <v>1602</v>
      </c>
      <c r="C1416" s="6" t="s">
        <v>24</v>
      </c>
      <c r="D1416" s="10" t="s">
        <v>1603</v>
      </c>
      <c r="E1416" s="11" t="s">
        <v>26</v>
      </c>
      <c r="F1416" s="12">
        <v>8748</v>
      </c>
      <c r="K1416" t="e">
        <f>(#REF!*21)/100</f>
        <v>#REF!</v>
      </c>
      <c r="L1416" t="s">
        <v>7</v>
      </c>
    </row>
    <row r="1417" spans="1:14" ht="89.25" x14ac:dyDescent="0.2">
      <c r="A1417" t="s">
        <v>29</v>
      </c>
      <c r="D1417" s="14" t="s">
        <v>1599</v>
      </c>
    </row>
    <row r="1418" spans="1:14" x14ac:dyDescent="0.2">
      <c r="A1418" s="6" t="s">
        <v>22</v>
      </c>
      <c r="B1418" s="9" t="s">
        <v>1604</v>
      </c>
      <c r="C1418" s="6" t="s">
        <v>24</v>
      </c>
      <c r="D1418" s="10" t="s">
        <v>1605</v>
      </c>
      <c r="E1418" s="11" t="s">
        <v>26</v>
      </c>
      <c r="F1418" s="12">
        <v>2676</v>
      </c>
      <c r="K1418" t="e">
        <f>(#REF!*21)/100</f>
        <v>#REF!</v>
      </c>
      <c r="L1418" t="s">
        <v>7</v>
      </c>
    </row>
    <row r="1419" spans="1:14" ht="89.25" x14ac:dyDescent="0.2">
      <c r="A1419" t="s">
        <v>29</v>
      </c>
      <c r="D1419" s="14" t="s">
        <v>1606</v>
      </c>
    </row>
    <row r="1420" spans="1:14" x14ac:dyDescent="0.2">
      <c r="A1420" s="6" t="s">
        <v>22</v>
      </c>
      <c r="B1420" s="9" t="s">
        <v>1607</v>
      </c>
      <c r="C1420" s="6" t="s">
        <v>24</v>
      </c>
      <c r="D1420" s="10" t="s">
        <v>1608</v>
      </c>
      <c r="E1420" s="11" t="s">
        <v>26</v>
      </c>
      <c r="F1420" s="12">
        <v>10644</v>
      </c>
      <c r="K1420" t="e">
        <f>(#REF!*21)/100</f>
        <v>#REF!</v>
      </c>
      <c r="L1420" t="s">
        <v>7</v>
      </c>
    </row>
    <row r="1421" spans="1:14" ht="89.25" x14ac:dyDescent="0.2">
      <c r="A1421" t="s">
        <v>29</v>
      </c>
      <c r="D1421" s="14" t="s">
        <v>1606</v>
      </c>
    </row>
    <row r="1422" spans="1:14" ht="12.75" customHeight="1" x14ac:dyDescent="0.2">
      <c r="A1422" s="2" t="s">
        <v>20</v>
      </c>
      <c r="B1422" s="17" t="s">
        <v>261</v>
      </c>
      <c r="C1422" s="2"/>
      <c r="D1422" s="8" t="s">
        <v>1609</v>
      </c>
      <c r="E1422" s="2"/>
      <c r="F1422" s="2"/>
      <c r="K1422" t="e">
        <f>0+N1422</f>
        <v>#REF!</v>
      </c>
      <c r="M1422" t="e">
        <f>0+#REF!+#REF!+#REF!+#REF!</f>
        <v>#REF!</v>
      </c>
      <c r="N1422" t="e">
        <f>0+K1423+K1425+K1427+K1429</f>
        <v>#REF!</v>
      </c>
    </row>
    <row r="1423" spans="1:14" x14ac:dyDescent="0.2">
      <c r="A1423" s="6" t="s">
        <v>22</v>
      </c>
      <c r="B1423" s="9" t="s">
        <v>1610</v>
      </c>
      <c r="C1423" s="6" t="s">
        <v>24</v>
      </c>
      <c r="D1423" s="10" t="s">
        <v>1611</v>
      </c>
      <c r="E1423" s="11" t="s">
        <v>94</v>
      </c>
      <c r="F1423" s="12">
        <v>805.19999999999993</v>
      </c>
      <c r="K1423" t="e">
        <f>(#REF!*21)/100</f>
        <v>#REF!</v>
      </c>
      <c r="L1423" t="s">
        <v>7</v>
      </c>
    </row>
    <row r="1424" spans="1:14" ht="89.25" x14ac:dyDescent="0.2">
      <c r="A1424" t="s">
        <v>29</v>
      </c>
      <c r="D1424" s="14" t="s">
        <v>1606</v>
      </c>
    </row>
    <row r="1425" spans="1:12" x14ac:dyDescent="0.2">
      <c r="A1425" s="6" t="s">
        <v>22</v>
      </c>
      <c r="B1425" s="9" t="s">
        <v>1612</v>
      </c>
      <c r="C1425" s="6" t="s">
        <v>24</v>
      </c>
      <c r="D1425" s="10" t="s">
        <v>1613</v>
      </c>
      <c r="E1425" s="11" t="s">
        <v>129</v>
      </c>
      <c r="F1425" s="12">
        <v>168</v>
      </c>
      <c r="K1425" t="e">
        <f>(#REF!*21)/100</f>
        <v>#REF!</v>
      </c>
      <c r="L1425" t="s">
        <v>7</v>
      </c>
    </row>
    <row r="1426" spans="1:12" ht="89.25" x14ac:dyDescent="0.2">
      <c r="A1426" t="s">
        <v>29</v>
      </c>
      <c r="D1426" s="14" t="s">
        <v>1606</v>
      </c>
    </row>
    <row r="1427" spans="1:12" x14ac:dyDescent="0.2">
      <c r="A1427" s="6" t="s">
        <v>22</v>
      </c>
      <c r="B1427" s="9" t="s">
        <v>1614</v>
      </c>
      <c r="C1427" s="6" t="s">
        <v>24</v>
      </c>
      <c r="D1427" s="10" t="s">
        <v>1615</v>
      </c>
      <c r="E1427" s="11" t="s">
        <v>26</v>
      </c>
      <c r="F1427" s="12">
        <v>54</v>
      </c>
      <c r="K1427" t="e">
        <f>(#REF!*21)/100</f>
        <v>#REF!</v>
      </c>
      <c r="L1427" t="s">
        <v>7</v>
      </c>
    </row>
    <row r="1428" spans="1:12" ht="89.25" x14ac:dyDescent="0.2">
      <c r="A1428" t="s">
        <v>29</v>
      </c>
      <c r="D1428" s="14" t="s">
        <v>1606</v>
      </c>
    </row>
    <row r="1429" spans="1:12" x14ac:dyDescent="0.2">
      <c r="A1429" s="6" t="s">
        <v>22</v>
      </c>
      <c r="B1429" s="9" t="s">
        <v>1616</v>
      </c>
      <c r="C1429" s="6" t="s">
        <v>24</v>
      </c>
      <c r="D1429" s="10" t="s">
        <v>1617</v>
      </c>
      <c r="E1429" s="11" t="s">
        <v>129</v>
      </c>
      <c r="F1429" s="12">
        <v>2.4</v>
      </c>
      <c r="K1429" t="e">
        <f>(#REF!*21)/100</f>
        <v>#REF!</v>
      </c>
      <c r="L1429" t="s">
        <v>7</v>
      </c>
    </row>
    <row r="1430" spans="1:12" ht="89.25" x14ac:dyDescent="0.2">
      <c r="A1430" t="s">
        <v>29</v>
      </c>
      <c r="D1430" s="14" t="s">
        <v>1606</v>
      </c>
    </row>
  </sheetData>
  <sheetProtection algorithmName="SHA-512" hashValue="5rtnc8HlDlfceQyfEdO2nkjlFOVhwNNxZ4hnSJsX0P6Z9H332jhHEBUizizA8dMsW0uPiCdBj+6GqJTvvWeb4g==" saltValue="mwlJsS4simgnPUVt62EpzQ==" spinCount="100000" sheet="1" objects="1" scenarios="1"/>
  <mergeCells count="8">
    <mergeCell ref="F4:F5"/>
    <mergeCell ref="E4:E5"/>
    <mergeCell ref="B2:C2"/>
    <mergeCell ref="B3:C3"/>
    <mergeCell ref="A4:A5"/>
    <mergeCell ref="B4:B5"/>
    <mergeCell ref="C4:C5"/>
    <mergeCell ref="D4:D5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Tab. pro zpracování ceny-část 1</vt:lpstr>
      <vt:lpstr>Tab. pro zpracování ceny-část 2</vt:lpstr>
      <vt:lpstr>Tab. pro zpracování ceny-část 3</vt:lpstr>
      <vt:lpstr>Tab. pro zpracování ceny-část 4</vt:lpstr>
      <vt:lpstr>Tab. pro zpracování ceny-část 5</vt:lpstr>
      <vt:lpstr>Specifikace předmětu plnění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Petra Hájková</cp:lastModifiedBy>
  <dcterms:created xsi:type="dcterms:W3CDTF">2022-11-01T19:17:29Z</dcterms:created>
  <dcterms:modified xsi:type="dcterms:W3CDTF">2023-03-13T11:23:20Z</dcterms:modified>
  <cp:category/>
  <cp:contentStatus/>
</cp:coreProperties>
</file>